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85" windowWidth="14805" windowHeight="6330" tabRatio="607" activeTab="17"/>
  </bookViews>
  <sheets>
    <sheet name="شهرستان" sheetId="8" r:id="rId1"/>
    <sheet name="شاخص شهرستان" sheetId="5" r:id="rId2"/>
    <sheet name="1" sheetId="12" r:id="rId3"/>
    <sheet name="2" sheetId="13" r:id="rId4"/>
    <sheet name="3" sheetId="14" r:id="rId5"/>
    <sheet name="4" sheetId="15" r:id="rId6"/>
    <sheet name="5" sheetId="16" r:id="rId7"/>
    <sheet name="6" sheetId="17" r:id="rId8"/>
    <sheet name="7" sheetId="18" r:id="rId9"/>
    <sheet name="8" sheetId="19" r:id="rId10"/>
    <sheet name="9" sheetId="21" r:id="rId11"/>
    <sheet name="10" sheetId="20" r:id="rId12"/>
    <sheet name="11" sheetId="23" r:id="rId13"/>
    <sheet name="12" sheetId="24" r:id="rId14"/>
    <sheet name="13" sheetId="22" r:id="rId15"/>
    <sheet name="14" sheetId="25" r:id="rId16"/>
    <sheet name="15" sheetId="26" r:id="rId17"/>
    <sheet name="16" sheetId="27" r:id="rId18"/>
  </sheets>
  <calcPr calcId="145621"/>
</workbook>
</file>

<file path=xl/calcChain.xml><?xml version="1.0" encoding="utf-8"?>
<calcChain xmlns="http://schemas.openxmlformats.org/spreadsheetml/2006/main">
  <c r="D114" i="27" l="1"/>
  <c r="D114" i="26"/>
  <c r="D114" i="25"/>
  <c r="D114" i="22"/>
  <c r="D114" i="24"/>
  <c r="D114" i="23"/>
  <c r="D114" i="20"/>
  <c r="D116" i="21"/>
  <c r="D116" i="19"/>
  <c r="D116" i="18"/>
  <c r="D116" i="17"/>
  <c r="D116" i="16"/>
  <c r="D116" i="15"/>
  <c r="D116" i="14"/>
  <c r="D116" i="13"/>
  <c r="D108" i="13" l="1"/>
  <c r="D109" i="13"/>
  <c r="D110" i="13"/>
  <c r="D111" i="13"/>
  <c r="D112" i="13"/>
  <c r="D113" i="13"/>
  <c r="D114" i="13"/>
  <c r="D115" i="13"/>
  <c r="D117" i="13"/>
  <c r="O91" i="13"/>
  <c r="O92" i="13"/>
  <c r="B52" i="21"/>
  <c r="C39" i="8"/>
  <c r="D39" i="8"/>
  <c r="E39" i="8"/>
  <c r="F39" i="8"/>
  <c r="G39" i="8"/>
  <c r="H39" i="8"/>
  <c r="I39" i="8"/>
  <c r="J39" i="8"/>
  <c r="K39" i="8"/>
  <c r="C52" i="27"/>
  <c r="B52" i="27"/>
  <c r="D52" i="27" s="1"/>
  <c r="C52" i="26"/>
  <c r="B52" i="26"/>
  <c r="D52" i="26" s="1"/>
  <c r="C52" i="25"/>
  <c r="B52" i="25"/>
  <c r="C52" i="22"/>
  <c r="B52" i="22"/>
  <c r="D52" i="22" s="1"/>
  <c r="C52" i="24"/>
  <c r="B52" i="24"/>
  <c r="D52" i="24" s="1"/>
  <c r="C52" i="23"/>
  <c r="B52" i="23"/>
  <c r="D52" i="23" s="1"/>
  <c r="C52" i="20"/>
  <c r="B52" i="20"/>
  <c r="D52" i="20" s="1"/>
  <c r="C52" i="19"/>
  <c r="B52" i="19"/>
  <c r="C52" i="18"/>
  <c r="B52" i="18"/>
  <c r="C52" i="17"/>
  <c r="B52" i="17"/>
  <c r="D52" i="17" s="1"/>
  <c r="C52" i="16"/>
  <c r="B52" i="16"/>
  <c r="D52" i="16" s="1"/>
  <c r="C52" i="15"/>
  <c r="B52" i="15"/>
  <c r="C52" i="14"/>
  <c r="B52" i="14"/>
  <c r="C52" i="13"/>
  <c r="B52" i="13"/>
  <c r="C52" i="12"/>
  <c r="B52" i="12"/>
  <c r="D52" i="13" l="1"/>
  <c r="D52" i="14"/>
  <c r="D52" i="15"/>
  <c r="D52" i="19"/>
  <c r="D52" i="25"/>
  <c r="D52" i="21"/>
  <c r="D52" i="18"/>
  <c r="D117" i="12"/>
  <c r="F23" i="8" l="1"/>
  <c r="D48" i="8" l="1"/>
  <c r="E48" i="8"/>
  <c r="F48" i="8"/>
  <c r="G48" i="8"/>
  <c r="H48" i="8"/>
  <c r="I48" i="8"/>
  <c r="J48" i="8"/>
  <c r="K48" i="8"/>
  <c r="D47" i="8"/>
  <c r="E47" i="8"/>
  <c r="F47" i="8"/>
  <c r="G47" i="8"/>
  <c r="H47" i="8"/>
  <c r="I47" i="8"/>
  <c r="J47" i="8"/>
  <c r="K47" i="8"/>
  <c r="D46" i="8"/>
  <c r="E46" i="8"/>
  <c r="F46" i="8"/>
  <c r="G46" i="8"/>
  <c r="H46" i="8"/>
  <c r="I46" i="8"/>
  <c r="J46" i="8"/>
  <c r="K46" i="8"/>
  <c r="D45" i="8"/>
  <c r="E45" i="8"/>
  <c r="F45" i="8"/>
  <c r="G45" i="8"/>
  <c r="H45" i="8"/>
  <c r="I45" i="8"/>
  <c r="J45" i="8"/>
  <c r="K45" i="8"/>
  <c r="D44" i="8"/>
  <c r="E44" i="8"/>
  <c r="F44" i="8"/>
  <c r="G44" i="8"/>
  <c r="H44" i="8"/>
  <c r="I44" i="8"/>
  <c r="J44" i="8"/>
  <c r="K44" i="8"/>
  <c r="D43" i="8"/>
  <c r="E43" i="8"/>
  <c r="F43" i="8"/>
  <c r="G43" i="8"/>
  <c r="H43" i="8"/>
  <c r="I43" i="8"/>
  <c r="J43" i="8"/>
  <c r="K43" i="8"/>
  <c r="D42" i="8"/>
  <c r="E42" i="8"/>
  <c r="F42" i="8"/>
  <c r="G42" i="8"/>
  <c r="H42" i="8"/>
  <c r="I42" i="8"/>
  <c r="J42" i="8"/>
  <c r="K42" i="8"/>
  <c r="D41" i="8"/>
  <c r="E41" i="8"/>
  <c r="F41" i="8"/>
  <c r="G41" i="8"/>
  <c r="H41" i="8"/>
  <c r="I41" i="8"/>
  <c r="J41" i="8"/>
  <c r="K41" i="8"/>
  <c r="D40" i="8"/>
  <c r="E40" i="8"/>
  <c r="F40" i="8"/>
  <c r="G40" i="8"/>
  <c r="H40" i="8"/>
  <c r="I40" i="8"/>
  <c r="J40" i="8"/>
  <c r="K40" i="8"/>
  <c r="C40" i="8"/>
  <c r="C41" i="8"/>
  <c r="C42" i="8"/>
  <c r="C43" i="8"/>
  <c r="C44" i="8"/>
  <c r="C45" i="8"/>
  <c r="C46" i="8"/>
  <c r="C47" i="8"/>
  <c r="C48" i="8"/>
  <c r="G30" i="27"/>
  <c r="D30" i="27"/>
  <c r="G30" i="26"/>
  <c r="D30" i="26"/>
  <c r="G30" i="25"/>
  <c r="D30" i="25"/>
  <c r="G30" i="22"/>
  <c r="D30" i="22"/>
  <c r="G30" i="24"/>
  <c r="D30" i="24"/>
  <c r="G30" i="23"/>
  <c r="D30" i="23"/>
  <c r="G30" i="20"/>
  <c r="D30" i="20"/>
  <c r="G30" i="21"/>
  <c r="D30" i="21"/>
  <c r="G30" i="19"/>
  <c r="D30" i="19"/>
  <c r="G30" i="18"/>
  <c r="D30" i="18"/>
  <c r="G30" i="17"/>
  <c r="D30" i="17"/>
  <c r="G30" i="16"/>
  <c r="D30" i="16"/>
  <c r="G30" i="15"/>
  <c r="D30" i="15"/>
  <c r="G30" i="14"/>
  <c r="D30" i="14"/>
  <c r="G30" i="13"/>
  <c r="D30" i="13"/>
  <c r="E30" i="13"/>
  <c r="F30" i="13"/>
  <c r="C30" i="13"/>
  <c r="B30" i="13"/>
  <c r="G30" i="12"/>
  <c r="D30" i="12"/>
  <c r="I22" i="27"/>
  <c r="J22" i="27"/>
  <c r="J22" i="26"/>
  <c r="I22" i="26"/>
  <c r="I22" i="25"/>
  <c r="J22" i="25"/>
  <c r="J22" i="22"/>
  <c r="I22" i="22"/>
  <c r="I22" i="24"/>
  <c r="J22" i="24"/>
  <c r="J22" i="23"/>
  <c r="I22" i="23"/>
  <c r="J22" i="20"/>
  <c r="I22" i="20"/>
  <c r="I22" i="21"/>
  <c r="J22" i="21"/>
  <c r="J22" i="19"/>
  <c r="I22" i="19"/>
  <c r="I22" i="18"/>
  <c r="J22" i="18"/>
  <c r="J22" i="17"/>
  <c r="I22" i="17"/>
  <c r="I22" i="16"/>
  <c r="J22" i="16"/>
  <c r="F22" i="8"/>
  <c r="G22" i="8"/>
  <c r="J22" i="15"/>
  <c r="I22" i="15"/>
  <c r="J22" i="14"/>
  <c r="I22" i="14"/>
  <c r="J22" i="13"/>
  <c r="I22" i="13"/>
  <c r="J22" i="12"/>
  <c r="I22" i="12"/>
  <c r="D22" i="8"/>
  <c r="C22" i="8"/>
  <c r="B52" i="8" l="1"/>
  <c r="C52" i="8"/>
  <c r="I22" i="8"/>
  <c r="J22" i="8"/>
  <c r="N49" i="12"/>
  <c r="O49" i="12"/>
  <c r="P49" i="12"/>
  <c r="Q49" i="12"/>
  <c r="R49" i="12"/>
  <c r="S49" i="12"/>
  <c r="T49" i="12"/>
  <c r="T50" i="12" s="1"/>
  <c r="U49" i="12"/>
  <c r="P50" i="12"/>
  <c r="R50" i="12" l="1"/>
  <c r="N50" i="12"/>
  <c r="D52" i="12"/>
  <c r="N64" i="27" l="1"/>
  <c r="H15" i="19" l="1"/>
  <c r="M24" i="14" l="1"/>
  <c r="M69" i="8" l="1"/>
  <c r="N69" i="8"/>
  <c r="O69" i="8"/>
  <c r="P69" i="8"/>
  <c r="Q69" i="8"/>
  <c r="R69" i="8"/>
  <c r="S69" i="8"/>
  <c r="T69" i="8"/>
  <c r="U69" i="8"/>
  <c r="V69" i="8"/>
  <c r="M70" i="8"/>
  <c r="N70" i="8"/>
  <c r="O70" i="8"/>
  <c r="P70" i="8"/>
  <c r="Q70" i="8"/>
  <c r="R70" i="8"/>
  <c r="S70" i="8"/>
  <c r="T70" i="8"/>
  <c r="U70" i="8"/>
  <c r="V70" i="8"/>
  <c r="M71" i="8"/>
  <c r="N71" i="8"/>
  <c r="O71" i="8"/>
  <c r="P71" i="8"/>
  <c r="Q71" i="8"/>
  <c r="R71" i="8"/>
  <c r="S71" i="8"/>
  <c r="T71" i="8"/>
  <c r="U71" i="8"/>
  <c r="V71" i="8"/>
  <c r="N68" i="8"/>
  <c r="O68" i="8"/>
  <c r="P68" i="8"/>
  <c r="Q68" i="8"/>
  <c r="R68" i="8"/>
  <c r="S68" i="8"/>
  <c r="T68" i="8"/>
  <c r="U68" i="8"/>
  <c r="V68" i="8"/>
  <c r="M68" i="8"/>
  <c r="M60" i="8"/>
  <c r="N60" i="8"/>
  <c r="O60" i="8"/>
  <c r="P60" i="8"/>
  <c r="Q60" i="8"/>
  <c r="R60" i="8"/>
  <c r="S60" i="8"/>
  <c r="T60" i="8"/>
  <c r="U60" i="8"/>
  <c r="V60" i="8"/>
  <c r="M61" i="8"/>
  <c r="N61" i="8"/>
  <c r="O61" i="8"/>
  <c r="P61" i="8"/>
  <c r="Q61" i="8"/>
  <c r="R61" i="8"/>
  <c r="S61" i="8"/>
  <c r="T61" i="8"/>
  <c r="U61" i="8"/>
  <c r="V61" i="8"/>
  <c r="M62" i="8"/>
  <c r="N62" i="8"/>
  <c r="O62" i="8"/>
  <c r="P62" i="8"/>
  <c r="Q62" i="8"/>
  <c r="R62" i="8"/>
  <c r="S62" i="8"/>
  <c r="T62" i="8"/>
  <c r="U62" i="8"/>
  <c r="V62" i="8"/>
  <c r="N59" i="8"/>
  <c r="O59" i="8"/>
  <c r="P59" i="8"/>
  <c r="Q59" i="8"/>
  <c r="R59" i="8"/>
  <c r="S59" i="8"/>
  <c r="T59" i="8"/>
  <c r="U59" i="8"/>
  <c r="V59" i="8"/>
  <c r="M59" i="8"/>
  <c r="M24" i="12" l="1"/>
  <c r="L16" i="12" l="1"/>
  <c r="M16" i="12"/>
  <c r="N16" i="12"/>
  <c r="O16" i="12"/>
  <c r="I21" i="12"/>
  <c r="H16" i="12" l="1"/>
  <c r="J21" i="12"/>
  <c r="H21" i="12"/>
  <c r="I20" i="12"/>
  <c r="J20" i="12"/>
  <c r="H20" i="12"/>
  <c r="I19" i="12"/>
  <c r="J19" i="12"/>
  <c r="H19" i="12"/>
  <c r="I18" i="12"/>
  <c r="J18" i="12"/>
  <c r="H18" i="12"/>
  <c r="I17" i="12"/>
  <c r="J17" i="12"/>
  <c r="H17" i="12"/>
  <c r="I16" i="12"/>
  <c r="J16" i="12"/>
  <c r="O77" i="27"/>
  <c r="O78" i="27"/>
  <c r="O79" i="27"/>
  <c r="O77" i="26"/>
  <c r="O78" i="26"/>
  <c r="O79" i="26"/>
  <c r="O77" i="25"/>
  <c r="O78" i="25"/>
  <c r="O79" i="25"/>
  <c r="O77" i="22"/>
  <c r="O78" i="22"/>
  <c r="O79" i="22"/>
  <c r="O77" i="24"/>
  <c r="O78" i="24"/>
  <c r="O79" i="24"/>
  <c r="O77" i="23"/>
  <c r="O78" i="23"/>
  <c r="O79" i="23"/>
  <c r="O77" i="20"/>
  <c r="O78" i="20"/>
  <c r="O79" i="20"/>
  <c r="O77" i="21"/>
  <c r="O78" i="21"/>
  <c r="O79" i="21"/>
  <c r="O77" i="19"/>
  <c r="O78" i="19"/>
  <c r="O79" i="19"/>
  <c r="O77" i="18"/>
  <c r="O78" i="18"/>
  <c r="O79" i="18"/>
  <c r="O77" i="17"/>
  <c r="O78" i="17"/>
  <c r="O79" i="17"/>
  <c r="O77" i="16"/>
  <c r="O78" i="16"/>
  <c r="O79" i="16"/>
  <c r="O77" i="15"/>
  <c r="O78" i="15"/>
  <c r="O79" i="15"/>
  <c r="O77" i="14"/>
  <c r="O78" i="14"/>
  <c r="O79" i="14"/>
  <c r="O76" i="27"/>
  <c r="O76" i="26"/>
  <c r="O76" i="25"/>
  <c r="O76" i="22"/>
  <c r="O76" i="24"/>
  <c r="O76" i="23"/>
  <c r="O76" i="20"/>
  <c r="O76" i="21"/>
  <c r="O76" i="19"/>
  <c r="O76" i="18"/>
  <c r="O76" i="17"/>
  <c r="O76" i="16"/>
  <c r="O76" i="15"/>
  <c r="O76" i="14"/>
  <c r="O77" i="13"/>
  <c r="O78" i="13"/>
  <c r="O79" i="13"/>
  <c r="O76" i="13"/>
  <c r="O77" i="12"/>
  <c r="O78" i="12"/>
  <c r="O79" i="12"/>
  <c r="O76" i="12"/>
  <c r="V73" i="20" l="1"/>
  <c r="U73" i="20"/>
  <c r="V72" i="20"/>
  <c r="U72" i="20"/>
  <c r="V73" i="21"/>
  <c r="U73" i="21"/>
  <c r="V72" i="21"/>
  <c r="U72" i="21"/>
  <c r="V73" i="19"/>
  <c r="U73" i="19"/>
  <c r="V72" i="19"/>
  <c r="U72" i="19"/>
  <c r="V73" i="18"/>
  <c r="U73" i="18"/>
  <c r="V72" i="18"/>
  <c r="U72" i="18"/>
  <c r="V73" i="17"/>
  <c r="U73" i="17"/>
  <c r="V72" i="17"/>
  <c r="U72" i="17"/>
  <c r="T30" i="27"/>
  <c r="S30" i="27"/>
  <c r="T30" i="26"/>
  <c r="S30" i="26"/>
  <c r="T30" i="25"/>
  <c r="S30" i="25"/>
  <c r="T30" i="22"/>
  <c r="S30" i="22"/>
  <c r="T30" i="24"/>
  <c r="S30" i="24"/>
  <c r="T30" i="23"/>
  <c r="S30" i="23"/>
  <c r="T30" i="20"/>
  <c r="S30" i="20"/>
  <c r="T30" i="21"/>
  <c r="S30" i="21"/>
  <c r="T30" i="19"/>
  <c r="S30" i="19"/>
  <c r="T30" i="18"/>
  <c r="S30" i="18"/>
  <c r="T30" i="17"/>
  <c r="S30" i="17"/>
  <c r="T30" i="16"/>
  <c r="S30" i="16"/>
  <c r="T30" i="15"/>
  <c r="S30" i="15"/>
  <c r="T30" i="14"/>
  <c r="S30" i="14"/>
  <c r="T30" i="13"/>
  <c r="S30" i="13"/>
  <c r="T30" i="12"/>
  <c r="S30" i="12"/>
  <c r="T15" i="8" l="1"/>
  <c r="T14" i="8"/>
  <c r="T16" i="27"/>
  <c r="T16" i="26"/>
  <c r="T16" i="8" l="1"/>
  <c r="D38" i="5" s="1"/>
  <c r="T16" i="25"/>
  <c r="T16" i="22"/>
  <c r="T16" i="24"/>
  <c r="T16" i="23"/>
  <c r="T16" i="20"/>
  <c r="T16" i="21"/>
  <c r="T16" i="19"/>
  <c r="T16" i="18"/>
  <c r="T16" i="17"/>
  <c r="T16" i="16"/>
  <c r="T16" i="15"/>
  <c r="T16" i="14"/>
  <c r="T16" i="13"/>
  <c r="Z7" i="14" l="1"/>
  <c r="M79" i="8" l="1"/>
  <c r="M78" i="8"/>
  <c r="M77" i="8"/>
  <c r="M76" i="8"/>
  <c r="N77" i="8"/>
  <c r="N78" i="8"/>
  <c r="N79" i="8"/>
  <c r="N76" i="8"/>
  <c r="N81" i="27"/>
  <c r="M81" i="27"/>
  <c r="N80" i="27"/>
  <c r="M80" i="27"/>
  <c r="N81" i="26"/>
  <c r="M81" i="26"/>
  <c r="N80" i="26"/>
  <c r="M80" i="26"/>
  <c r="N81" i="25"/>
  <c r="M81" i="25"/>
  <c r="N80" i="25"/>
  <c r="M80" i="25"/>
  <c r="N81" i="22"/>
  <c r="M81" i="22"/>
  <c r="N80" i="22"/>
  <c r="M80" i="22"/>
  <c r="N81" i="24"/>
  <c r="M81" i="24"/>
  <c r="N80" i="24"/>
  <c r="M80" i="24"/>
  <c r="N81" i="23"/>
  <c r="M81" i="23"/>
  <c r="N80" i="23"/>
  <c r="M80" i="23"/>
  <c r="N81" i="16"/>
  <c r="M81" i="16"/>
  <c r="N80" i="16"/>
  <c r="M80" i="16"/>
  <c r="N81" i="15"/>
  <c r="M81" i="15"/>
  <c r="N80" i="15"/>
  <c r="M80" i="15"/>
  <c r="N81" i="14"/>
  <c r="M81" i="14"/>
  <c r="N80" i="14"/>
  <c r="M80" i="14"/>
  <c r="N81" i="13" l="1"/>
  <c r="M81" i="13"/>
  <c r="N80" i="13"/>
  <c r="M80" i="13"/>
  <c r="V73" i="13"/>
  <c r="U73" i="13"/>
  <c r="T73" i="13"/>
  <c r="S73" i="13"/>
  <c r="R73" i="13"/>
  <c r="Q73" i="13"/>
  <c r="P73" i="13"/>
  <c r="O73" i="13"/>
  <c r="N73" i="13"/>
  <c r="M73" i="13"/>
  <c r="V72" i="13"/>
  <c r="U72" i="13"/>
  <c r="T72" i="13"/>
  <c r="S72" i="13"/>
  <c r="R72" i="13"/>
  <c r="Q72" i="13"/>
  <c r="P72" i="13"/>
  <c r="O72" i="13"/>
  <c r="N72" i="13"/>
  <c r="M72" i="13"/>
  <c r="V64" i="13"/>
  <c r="U64" i="13"/>
  <c r="T64" i="13"/>
  <c r="S64" i="13"/>
  <c r="R64" i="13"/>
  <c r="Q64" i="13"/>
  <c r="P64" i="13"/>
  <c r="O64" i="13"/>
  <c r="N64" i="13"/>
  <c r="M64" i="13"/>
  <c r="V63" i="13"/>
  <c r="U63" i="13"/>
  <c r="T63" i="13"/>
  <c r="S63" i="13"/>
  <c r="R63" i="13"/>
  <c r="Q63" i="13"/>
  <c r="P63" i="13"/>
  <c r="O63" i="13"/>
  <c r="U79" i="13" s="1"/>
  <c r="N63" i="13"/>
  <c r="M63" i="13"/>
  <c r="M63" i="12"/>
  <c r="N63" i="12"/>
  <c r="O63" i="12"/>
  <c r="P63" i="12"/>
  <c r="Q63" i="12"/>
  <c r="R63" i="12"/>
  <c r="S63" i="12"/>
  <c r="T63" i="12"/>
  <c r="U63" i="12"/>
  <c r="V63" i="12"/>
  <c r="M72" i="12"/>
  <c r="N72" i="12"/>
  <c r="M64" i="12"/>
  <c r="N64" i="12"/>
  <c r="O64" i="12"/>
  <c r="P64" i="12"/>
  <c r="Q64" i="12"/>
  <c r="R64" i="12"/>
  <c r="S64" i="12"/>
  <c r="T64" i="12"/>
  <c r="U64" i="12"/>
  <c r="V64" i="12"/>
  <c r="M73" i="12"/>
  <c r="N73" i="12"/>
  <c r="O72" i="12"/>
  <c r="P72" i="12"/>
  <c r="Q72" i="12"/>
  <c r="R72" i="12"/>
  <c r="S72" i="12"/>
  <c r="T72" i="12"/>
  <c r="U72" i="12"/>
  <c r="V72" i="12"/>
  <c r="M80" i="12"/>
  <c r="N80" i="12"/>
  <c r="O73" i="12"/>
  <c r="P73" i="12"/>
  <c r="Q73" i="12"/>
  <c r="R73" i="12"/>
  <c r="S73" i="12"/>
  <c r="T73" i="12"/>
  <c r="U73" i="12"/>
  <c r="V73" i="12"/>
  <c r="M81" i="12"/>
  <c r="N81" i="12"/>
  <c r="U76" i="13" l="1"/>
  <c r="U80" i="13"/>
  <c r="U79" i="12"/>
  <c r="U77" i="12"/>
  <c r="U75" i="12"/>
  <c r="U78" i="12"/>
  <c r="U80" i="12"/>
  <c r="U76" i="12"/>
  <c r="U77" i="13"/>
  <c r="U78" i="13"/>
  <c r="U75" i="13"/>
  <c r="O80" i="13"/>
  <c r="O81" i="13"/>
  <c r="O81" i="12"/>
  <c r="O80" i="12"/>
  <c r="N80" i="8"/>
  <c r="N81" i="8"/>
  <c r="N38" i="8"/>
  <c r="N39" i="8"/>
  <c r="N40" i="8"/>
  <c r="N41" i="8"/>
  <c r="N42" i="8"/>
  <c r="N43" i="8"/>
  <c r="N44" i="8"/>
  <c r="N45" i="8"/>
  <c r="N46" i="8"/>
  <c r="N47" i="8"/>
  <c r="N48" i="8"/>
  <c r="G14" i="8"/>
  <c r="G15" i="8"/>
  <c r="G16" i="8"/>
  <c r="G17" i="8"/>
  <c r="G18" i="8"/>
  <c r="G19" i="8"/>
  <c r="G20" i="8"/>
  <c r="G21" i="8"/>
  <c r="G13" i="8"/>
  <c r="F24" i="8"/>
  <c r="F25" i="8"/>
  <c r="F26" i="8"/>
  <c r="F27" i="8"/>
  <c r="F28" i="8"/>
  <c r="F29" i="8"/>
  <c r="F14" i="8"/>
  <c r="F15" i="8"/>
  <c r="F16" i="8"/>
  <c r="F17" i="8"/>
  <c r="F18" i="8"/>
  <c r="F19" i="8"/>
  <c r="F20" i="8"/>
  <c r="F21" i="8"/>
  <c r="F13" i="8"/>
  <c r="F11" i="8"/>
  <c r="F12" i="8"/>
  <c r="B28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C25" i="8"/>
  <c r="C26" i="8"/>
  <c r="C27" i="8"/>
  <c r="C28" i="8"/>
  <c r="C24" i="8"/>
  <c r="C23" i="8"/>
  <c r="G30" i="8" l="1"/>
  <c r="U81" i="13"/>
  <c r="Q80" i="13"/>
  <c r="D14" i="8"/>
  <c r="J14" i="8" s="1"/>
  <c r="D15" i="8"/>
  <c r="J15" i="8" s="1"/>
  <c r="D16" i="8"/>
  <c r="J16" i="8" s="1"/>
  <c r="D17" i="8"/>
  <c r="J17" i="8" s="1"/>
  <c r="D18" i="8"/>
  <c r="J18" i="8" s="1"/>
  <c r="D19" i="8"/>
  <c r="J19" i="8" s="1"/>
  <c r="D20" i="8"/>
  <c r="J20" i="8" s="1"/>
  <c r="D21" i="8"/>
  <c r="D13" i="8"/>
  <c r="C14" i="8"/>
  <c r="C15" i="8"/>
  <c r="C16" i="8"/>
  <c r="C17" i="8"/>
  <c r="C18" i="8"/>
  <c r="C19" i="8"/>
  <c r="C20" i="8"/>
  <c r="C21" i="8"/>
  <c r="C13" i="8"/>
  <c r="C12" i="8"/>
  <c r="C11" i="8"/>
  <c r="J21" i="8" l="1"/>
  <c r="D34" i="8" s="1"/>
  <c r="D30" i="8"/>
  <c r="F30" i="27"/>
  <c r="E30" i="27"/>
  <c r="C30" i="27"/>
  <c r="B30" i="27"/>
  <c r="I29" i="27"/>
  <c r="H29" i="27"/>
  <c r="I28" i="27"/>
  <c r="H28" i="27"/>
  <c r="I27" i="27"/>
  <c r="H27" i="27"/>
  <c r="I26" i="27"/>
  <c r="H26" i="27"/>
  <c r="I25" i="27"/>
  <c r="H25" i="27"/>
  <c r="I24" i="27"/>
  <c r="H24" i="27"/>
  <c r="I23" i="27"/>
  <c r="H23" i="27"/>
  <c r="H22" i="27"/>
  <c r="J21" i="27"/>
  <c r="I21" i="27"/>
  <c r="H21" i="27"/>
  <c r="J20" i="27"/>
  <c r="I20" i="27"/>
  <c r="H20" i="27"/>
  <c r="J19" i="27"/>
  <c r="I19" i="27"/>
  <c r="H19" i="27"/>
  <c r="J18" i="27"/>
  <c r="I18" i="27"/>
  <c r="H18" i="27"/>
  <c r="J17" i="27"/>
  <c r="I17" i="27"/>
  <c r="H17" i="27"/>
  <c r="J16" i="27"/>
  <c r="I16" i="27"/>
  <c r="H16" i="27"/>
  <c r="J15" i="27"/>
  <c r="I15" i="27"/>
  <c r="H15" i="27"/>
  <c r="J14" i="27"/>
  <c r="I14" i="27"/>
  <c r="H14" i="27"/>
  <c r="J13" i="27"/>
  <c r="I13" i="27"/>
  <c r="H13" i="27"/>
  <c r="I12" i="27"/>
  <c r="H12" i="27"/>
  <c r="I11" i="27"/>
  <c r="H11" i="27"/>
  <c r="I10" i="27"/>
  <c r="H10" i="27"/>
  <c r="I9" i="27"/>
  <c r="H9" i="27"/>
  <c r="I8" i="27"/>
  <c r="H8" i="27"/>
  <c r="F30" i="26"/>
  <c r="E30" i="26"/>
  <c r="C30" i="26"/>
  <c r="B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H22" i="26"/>
  <c r="J21" i="26"/>
  <c r="I21" i="26"/>
  <c r="H21" i="26"/>
  <c r="J20" i="26"/>
  <c r="I20" i="26"/>
  <c r="H20" i="26"/>
  <c r="J19" i="26"/>
  <c r="I19" i="26"/>
  <c r="H19" i="26"/>
  <c r="J18" i="26"/>
  <c r="I18" i="26"/>
  <c r="H18" i="26"/>
  <c r="J17" i="26"/>
  <c r="I17" i="26"/>
  <c r="H17" i="26"/>
  <c r="J16" i="26"/>
  <c r="I16" i="26"/>
  <c r="H16" i="26"/>
  <c r="J15" i="26"/>
  <c r="I15" i="26"/>
  <c r="H15" i="26"/>
  <c r="J14" i="26"/>
  <c r="D34" i="26" s="1"/>
  <c r="I14" i="26"/>
  <c r="H14" i="26"/>
  <c r="J13" i="26"/>
  <c r="I13" i="26"/>
  <c r="H34" i="26" s="1"/>
  <c r="H13" i="26"/>
  <c r="I12" i="26"/>
  <c r="H12" i="26"/>
  <c r="I11" i="26"/>
  <c r="H11" i="26"/>
  <c r="I10" i="26"/>
  <c r="H10" i="26"/>
  <c r="I9" i="26"/>
  <c r="H9" i="26"/>
  <c r="I8" i="26"/>
  <c r="H8" i="26"/>
  <c r="F30" i="25"/>
  <c r="E30" i="25"/>
  <c r="C30" i="25"/>
  <c r="B30" i="25"/>
  <c r="I29" i="25"/>
  <c r="H29" i="25"/>
  <c r="I28" i="25"/>
  <c r="H28" i="25"/>
  <c r="I27" i="25"/>
  <c r="H27" i="25"/>
  <c r="I26" i="25"/>
  <c r="H26" i="25"/>
  <c r="I25" i="25"/>
  <c r="H25" i="25"/>
  <c r="I24" i="25"/>
  <c r="H24" i="25"/>
  <c r="I23" i="25"/>
  <c r="H23" i="25"/>
  <c r="H22" i="25"/>
  <c r="J21" i="25"/>
  <c r="I21" i="25"/>
  <c r="H21" i="25"/>
  <c r="J20" i="25"/>
  <c r="I20" i="25"/>
  <c r="H20" i="25"/>
  <c r="J19" i="25"/>
  <c r="I19" i="25"/>
  <c r="H19" i="25"/>
  <c r="J18" i="25"/>
  <c r="I18" i="25"/>
  <c r="H18" i="25"/>
  <c r="J17" i="25"/>
  <c r="I17" i="25"/>
  <c r="H17" i="25"/>
  <c r="J16" i="25"/>
  <c r="I16" i="25"/>
  <c r="H16" i="25"/>
  <c r="J15" i="25"/>
  <c r="I15" i="25"/>
  <c r="H15" i="25"/>
  <c r="J14" i="25"/>
  <c r="D34" i="25" s="1"/>
  <c r="I14" i="25"/>
  <c r="H14" i="25"/>
  <c r="J13" i="25"/>
  <c r="I13" i="25"/>
  <c r="H34" i="25" s="1"/>
  <c r="H13" i="25"/>
  <c r="I12" i="25"/>
  <c r="H12" i="25"/>
  <c r="I11" i="25"/>
  <c r="H11" i="25"/>
  <c r="I10" i="25"/>
  <c r="H10" i="25"/>
  <c r="I9" i="25"/>
  <c r="H9" i="25"/>
  <c r="I8" i="25"/>
  <c r="H8" i="25"/>
  <c r="F30" i="23"/>
  <c r="E30" i="23"/>
  <c r="C30" i="23"/>
  <c r="B30" i="23"/>
  <c r="I29" i="23"/>
  <c r="H29" i="23"/>
  <c r="I28" i="23"/>
  <c r="H28" i="23"/>
  <c r="I27" i="23"/>
  <c r="H27" i="23"/>
  <c r="I26" i="23"/>
  <c r="H26" i="23"/>
  <c r="I25" i="23"/>
  <c r="H25" i="23"/>
  <c r="I24" i="23"/>
  <c r="H24" i="23"/>
  <c r="I23" i="23"/>
  <c r="H23" i="23"/>
  <c r="H22" i="23"/>
  <c r="J21" i="23"/>
  <c r="I21" i="23"/>
  <c r="H21" i="23"/>
  <c r="J20" i="23"/>
  <c r="I20" i="23"/>
  <c r="H20" i="23"/>
  <c r="J19" i="23"/>
  <c r="I19" i="23"/>
  <c r="H19" i="23"/>
  <c r="J18" i="23"/>
  <c r="I18" i="23"/>
  <c r="H18" i="23"/>
  <c r="J17" i="23"/>
  <c r="I17" i="23"/>
  <c r="H17" i="23"/>
  <c r="J16" i="23"/>
  <c r="I16" i="23"/>
  <c r="H16" i="23"/>
  <c r="J15" i="23"/>
  <c r="I15" i="23"/>
  <c r="H15" i="23"/>
  <c r="J14" i="23"/>
  <c r="D34" i="23" s="1"/>
  <c r="E100" i="23" s="1"/>
  <c r="I14" i="23"/>
  <c r="F34" i="23" s="1"/>
  <c r="H14" i="23"/>
  <c r="J13" i="23"/>
  <c r="I13" i="23"/>
  <c r="H34" i="23" s="1"/>
  <c r="H13" i="23"/>
  <c r="I12" i="23"/>
  <c r="H12" i="23"/>
  <c r="I11" i="23"/>
  <c r="H11" i="23"/>
  <c r="I10" i="23"/>
  <c r="H10" i="23"/>
  <c r="I9" i="23"/>
  <c r="H9" i="23"/>
  <c r="I8" i="23"/>
  <c r="H8" i="23"/>
  <c r="F30" i="22"/>
  <c r="E30" i="22"/>
  <c r="C30" i="22"/>
  <c r="B30" i="22"/>
  <c r="I29" i="22"/>
  <c r="H29" i="22"/>
  <c r="I28" i="22"/>
  <c r="H28" i="22"/>
  <c r="I27" i="22"/>
  <c r="H27" i="22"/>
  <c r="I26" i="22"/>
  <c r="H26" i="22"/>
  <c r="I25" i="22"/>
  <c r="H25" i="22"/>
  <c r="I24" i="22"/>
  <c r="H24" i="22"/>
  <c r="I23" i="22"/>
  <c r="H23" i="22"/>
  <c r="H22" i="22"/>
  <c r="J21" i="22"/>
  <c r="I21" i="22"/>
  <c r="H21" i="22"/>
  <c r="J20" i="22"/>
  <c r="I20" i="22"/>
  <c r="H20" i="22"/>
  <c r="J19" i="22"/>
  <c r="I19" i="22"/>
  <c r="H19" i="22"/>
  <c r="J18" i="22"/>
  <c r="I18" i="22"/>
  <c r="H18" i="22"/>
  <c r="J17" i="22"/>
  <c r="I17" i="22"/>
  <c r="H17" i="22"/>
  <c r="J16" i="22"/>
  <c r="I16" i="22"/>
  <c r="H16" i="22"/>
  <c r="J15" i="22"/>
  <c r="I15" i="22"/>
  <c r="H15" i="22"/>
  <c r="J14" i="22"/>
  <c r="I14" i="22"/>
  <c r="F34" i="22" s="1"/>
  <c r="H14" i="22"/>
  <c r="J13" i="22"/>
  <c r="I13" i="22"/>
  <c r="H13" i="22"/>
  <c r="I12" i="22"/>
  <c r="H12" i="22"/>
  <c r="I11" i="22"/>
  <c r="H11" i="22"/>
  <c r="I10" i="22"/>
  <c r="H10" i="22"/>
  <c r="I9" i="22"/>
  <c r="H9" i="22"/>
  <c r="I8" i="22"/>
  <c r="H8" i="22"/>
  <c r="F30" i="24"/>
  <c r="E30" i="24"/>
  <c r="C30" i="24"/>
  <c r="B30" i="24"/>
  <c r="I29" i="24"/>
  <c r="H29" i="24"/>
  <c r="I28" i="24"/>
  <c r="H28" i="24"/>
  <c r="I27" i="24"/>
  <c r="H27" i="24"/>
  <c r="I26" i="24"/>
  <c r="H26" i="24"/>
  <c r="I25" i="24"/>
  <c r="H25" i="24"/>
  <c r="I24" i="24"/>
  <c r="H24" i="24"/>
  <c r="I23" i="24"/>
  <c r="H23" i="24"/>
  <c r="H22" i="24"/>
  <c r="J21" i="24"/>
  <c r="I21" i="24"/>
  <c r="H21" i="24"/>
  <c r="J20" i="24"/>
  <c r="I20" i="24"/>
  <c r="H20" i="24"/>
  <c r="J19" i="24"/>
  <c r="I19" i="24"/>
  <c r="H19" i="24"/>
  <c r="J18" i="24"/>
  <c r="I18" i="24"/>
  <c r="H18" i="24"/>
  <c r="J17" i="24"/>
  <c r="I17" i="24"/>
  <c r="H17" i="24"/>
  <c r="J16" i="24"/>
  <c r="I16" i="24"/>
  <c r="H16" i="24"/>
  <c r="J15" i="24"/>
  <c r="I15" i="24"/>
  <c r="H15" i="24"/>
  <c r="J14" i="24"/>
  <c r="D34" i="24" s="1"/>
  <c r="I14" i="24"/>
  <c r="H14" i="24"/>
  <c r="J13" i="24"/>
  <c r="I13" i="24"/>
  <c r="H34" i="24" s="1"/>
  <c r="H13" i="24"/>
  <c r="I12" i="24"/>
  <c r="H12" i="24"/>
  <c r="I11" i="24"/>
  <c r="H11" i="24"/>
  <c r="I10" i="24"/>
  <c r="H10" i="24"/>
  <c r="I9" i="24"/>
  <c r="H9" i="24"/>
  <c r="I8" i="24"/>
  <c r="H8" i="24"/>
  <c r="F30" i="20"/>
  <c r="E30" i="20"/>
  <c r="C30" i="20"/>
  <c r="B30" i="20"/>
  <c r="I29" i="20"/>
  <c r="H29" i="20"/>
  <c r="I28" i="20"/>
  <c r="H28" i="20"/>
  <c r="I27" i="20"/>
  <c r="H27" i="20"/>
  <c r="I26" i="20"/>
  <c r="H26" i="20"/>
  <c r="I25" i="20"/>
  <c r="H25" i="20"/>
  <c r="I24" i="20"/>
  <c r="H24" i="20"/>
  <c r="I23" i="20"/>
  <c r="H23" i="20"/>
  <c r="H22" i="20"/>
  <c r="J21" i="20"/>
  <c r="I21" i="20"/>
  <c r="H21" i="20"/>
  <c r="J20" i="20"/>
  <c r="I20" i="20"/>
  <c r="H20" i="20"/>
  <c r="J19" i="20"/>
  <c r="I19" i="20"/>
  <c r="H19" i="20"/>
  <c r="J18" i="20"/>
  <c r="I18" i="20"/>
  <c r="H18" i="20"/>
  <c r="J17" i="20"/>
  <c r="I17" i="20"/>
  <c r="H17" i="20"/>
  <c r="J16" i="20"/>
  <c r="I16" i="20"/>
  <c r="H16" i="20"/>
  <c r="J15" i="20"/>
  <c r="I15" i="20"/>
  <c r="H15" i="20"/>
  <c r="J14" i="20"/>
  <c r="D34" i="20" s="1"/>
  <c r="I14" i="20"/>
  <c r="H14" i="20"/>
  <c r="J13" i="20"/>
  <c r="I13" i="20"/>
  <c r="H34" i="20" s="1"/>
  <c r="H13" i="20"/>
  <c r="I12" i="20"/>
  <c r="H12" i="20"/>
  <c r="I11" i="20"/>
  <c r="H11" i="20"/>
  <c r="I10" i="20"/>
  <c r="H10" i="20"/>
  <c r="I9" i="20"/>
  <c r="H9" i="20"/>
  <c r="I8" i="20"/>
  <c r="H8" i="20"/>
  <c r="H34" i="27" l="1"/>
  <c r="D34" i="27"/>
  <c r="F34" i="25"/>
  <c r="E100" i="25" s="1"/>
  <c r="F34" i="27"/>
  <c r="J30" i="27"/>
  <c r="E101" i="27" s="1"/>
  <c r="F34" i="26"/>
  <c r="E100" i="26" s="1"/>
  <c r="J30" i="26"/>
  <c r="E101" i="26" s="1"/>
  <c r="J30" i="22"/>
  <c r="H34" i="22"/>
  <c r="D34" i="22"/>
  <c r="E100" i="22" s="1"/>
  <c r="F34" i="24"/>
  <c r="E100" i="24" s="1"/>
  <c r="J30" i="24"/>
  <c r="E101" i="24" s="1"/>
  <c r="F34" i="20"/>
  <c r="E100" i="20" s="1"/>
  <c r="J30" i="25"/>
  <c r="E101" i="25" s="1"/>
  <c r="J30" i="23"/>
  <c r="E101" i="23" s="1"/>
  <c r="J30" i="20"/>
  <c r="E101" i="20" s="1"/>
  <c r="B34" i="26"/>
  <c r="B34" i="27"/>
  <c r="B34" i="23"/>
  <c r="B34" i="22"/>
  <c r="B34" i="25"/>
  <c r="B34" i="24"/>
  <c r="B34" i="20"/>
  <c r="I30" i="27"/>
  <c r="I30" i="26"/>
  <c r="I30" i="25"/>
  <c r="I30" i="22"/>
  <c r="H30" i="22"/>
  <c r="H30" i="20"/>
  <c r="H30" i="26"/>
  <c r="H30" i="25"/>
  <c r="I30" i="24"/>
  <c r="H30" i="24"/>
  <c r="I30" i="23"/>
  <c r="H30" i="23"/>
  <c r="O91" i="23"/>
  <c r="I30" i="20"/>
  <c r="H30" i="27"/>
  <c r="C29" i="8"/>
  <c r="B29" i="8"/>
  <c r="H33" i="20"/>
  <c r="J34" i="20"/>
  <c r="J33" i="20"/>
  <c r="F30" i="21"/>
  <c r="E30" i="21"/>
  <c r="C30" i="21"/>
  <c r="B30" i="21"/>
  <c r="I29" i="21"/>
  <c r="H29" i="21"/>
  <c r="I28" i="21"/>
  <c r="H28" i="21"/>
  <c r="I27" i="21"/>
  <c r="H27" i="21"/>
  <c r="I26" i="21"/>
  <c r="H26" i="21"/>
  <c r="I25" i="21"/>
  <c r="H25" i="21"/>
  <c r="I24" i="21"/>
  <c r="H24" i="21"/>
  <c r="I23" i="21"/>
  <c r="H23" i="21"/>
  <c r="H22" i="21"/>
  <c r="J21" i="21"/>
  <c r="I21" i="21"/>
  <c r="H21" i="21"/>
  <c r="J20" i="21"/>
  <c r="I20" i="21"/>
  <c r="H20" i="21"/>
  <c r="J19" i="21"/>
  <c r="I19" i="21"/>
  <c r="H19" i="21"/>
  <c r="J18" i="21"/>
  <c r="I18" i="21"/>
  <c r="H18" i="21"/>
  <c r="J17" i="21"/>
  <c r="I17" i="21"/>
  <c r="H17" i="21"/>
  <c r="J16" i="21"/>
  <c r="I16" i="21"/>
  <c r="H16" i="21"/>
  <c r="J15" i="21"/>
  <c r="I15" i="21"/>
  <c r="H15" i="21"/>
  <c r="J14" i="21"/>
  <c r="D34" i="21" s="1"/>
  <c r="I14" i="21"/>
  <c r="H14" i="21"/>
  <c r="J13" i="21"/>
  <c r="I13" i="21"/>
  <c r="H34" i="21" s="1"/>
  <c r="H13" i="21"/>
  <c r="I12" i="21"/>
  <c r="H12" i="21"/>
  <c r="I11" i="21"/>
  <c r="H11" i="21"/>
  <c r="I10" i="21"/>
  <c r="H10" i="21"/>
  <c r="I9" i="21"/>
  <c r="H9" i="21"/>
  <c r="I8" i="21"/>
  <c r="H8" i="21"/>
  <c r="F30" i="19"/>
  <c r="E30" i="19"/>
  <c r="C30" i="19"/>
  <c r="B30" i="19"/>
  <c r="I29" i="19"/>
  <c r="H29" i="19"/>
  <c r="I28" i="19"/>
  <c r="H28" i="19"/>
  <c r="I27" i="19"/>
  <c r="H27" i="19"/>
  <c r="I26" i="19"/>
  <c r="H26" i="19"/>
  <c r="I25" i="19"/>
  <c r="H25" i="19"/>
  <c r="I24" i="19"/>
  <c r="H24" i="19"/>
  <c r="I23" i="19"/>
  <c r="H23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J14" i="19"/>
  <c r="D34" i="19" s="1"/>
  <c r="I14" i="19"/>
  <c r="H14" i="19"/>
  <c r="J13" i="19"/>
  <c r="I13" i="19"/>
  <c r="H34" i="19" s="1"/>
  <c r="H13" i="19"/>
  <c r="I12" i="19"/>
  <c r="H12" i="19"/>
  <c r="I11" i="19"/>
  <c r="H11" i="19"/>
  <c r="I10" i="19"/>
  <c r="H10" i="19"/>
  <c r="I9" i="19"/>
  <c r="H9" i="19"/>
  <c r="I8" i="19"/>
  <c r="H8" i="19"/>
  <c r="F30" i="18"/>
  <c r="E30" i="18"/>
  <c r="C30" i="18"/>
  <c r="B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F34" i="18" s="1"/>
  <c r="H14" i="18"/>
  <c r="J13" i="18"/>
  <c r="I13" i="18"/>
  <c r="H13" i="18"/>
  <c r="I12" i="18"/>
  <c r="H12" i="18"/>
  <c r="I11" i="18"/>
  <c r="H11" i="18"/>
  <c r="I10" i="18"/>
  <c r="H10" i="18"/>
  <c r="I9" i="18"/>
  <c r="H9" i="18"/>
  <c r="I8" i="18"/>
  <c r="H8" i="18"/>
  <c r="F30" i="17"/>
  <c r="E30" i="17"/>
  <c r="C30" i="17"/>
  <c r="B30" i="17"/>
  <c r="I29" i="17"/>
  <c r="H29" i="17"/>
  <c r="I28" i="17"/>
  <c r="H28" i="17"/>
  <c r="I27" i="17"/>
  <c r="H27" i="17"/>
  <c r="I26" i="17"/>
  <c r="H26" i="17"/>
  <c r="I25" i="17"/>
  <c r="H25" i="17"/>
  <c r="I24" i="17"/>
  <c r="H24" i="17"/>
  <c r="I23" i="17"/>
  <c r="H23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D34" i="17" s="1"/>
  <c r="I14" i="17"/>
  <c r="H14" i="17"/>
  <c r="J13" i="17"/>
  <c r="I13" i="17"/>
  <c r="H34" i="17" s="1"/>
  <c r="H13" i="17"/>
  <c r="I12" i="17"/>
  <c r="H12" i="17"/>
  <c r="I11" i="17"/>
  <c r="H11" i="17"/>
  <c r="I10" i="17"/>
  <c r="H10" i="17"/>
  <c r="I9" i="17"/>
  <c r="H9" i="17"/>
  <c r="I8" i="17"/>
  <c r="H8" i="17"/>
  <c r="F30" i="16"/>
  <c r="E30" i="16"/>
  <c r="C30" i="16"/>
  <c r="B30" i="16"/>
  <c r="I29" i="16"/>
  <c r="H29" i="16"/>
  <c r="I28" i="16"/>
  <c r="H28" i="16"/>
  <c r="I27" i="16"/>
  <c r="H27" i="16"/>
  <c r="I26" i="16"/>
  <c r="H26" i="16"/>
  <c r="I25" i="16"/>
  <c r="H25" i="16"/>
  <c r="I24" i="16"/>
  <c r="H24" i="16"/>
  <c r="I23" i="16"/>
  <c r="H23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I12" i="16"/>
  <c r="H12" i="16"/>
  <c r="I11" i="16"/>
  <c r="H11" i="16"/>
  <c r="I10" i="16"/>
  <c r="H10" i="16"/>
  <c r="I9" i="16"/>
  <c r="H9" i="16"/>
  <c r="I8" i="16"/>
  <c r="H8" i="16"/>
  <c r="F30" i="15"/>
  <c r="E30" i="15"/>
  <c r="C30" i="15"/>
  <c r="B30" i="15"/>
  <c r="I29" i="15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H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14" i="15"/>
  <c r="I14" i="15"/>
  <c r="F34" i="15" s="1"/>
  <c r="H14" i="15"/>
  <c r="J13" i="15"/>
  <c r="I13" i="15"/>
  <c r="H34" i="15" s="1"/>
  <c r="H13" i="15"/>
  <c r="I12" i="15"/>
  <c r="H12" i="15"/>
  <c r="I11" i="15"/>
  <c r="H11" i="15"/>
  <c r="I10" i="15"/>
  <c r="H10" i="15"/>
  <c r="I9" i="15"/>
  <c r="H9" i="15"/>
  <c r="I8" i="15"/>
  <c r="H8" i="15"/>
  <c r="F30" i="14"/>
  <c r="E30" i="14"/>
  <c r="C30" i="14"/>
  <c r="B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H22" i="14"/>
  <c r="J21" i="14"/>
  <c r="I21" i="14"/>
  <c r="H21" i="14"/>
  <c r="J20" i="14"/>
  <c r="I20" i="14"/>
  <c r="H20" i="14"/>
  <c r="J19" i="14"/>
  <c r="I19" i="14"/>
  <c r="H19" i="14"/>
  <c r="J18" i="14"/>
  <c r="I18" i="14"/>
  <c r="H18" i="14"/>
  <c r="J17" i="14"/>
  <c r="I17" i="14"/>
  <c r="H17" i="14"/>
  <c r="J16" i="14"/>
  <c r="I16" i="14"/>
  <c r="H16" i="14"/>
  <c r="J15" i="14"/>
  <c r="I15" i="14"/>
  <c r="H15" i="14"/>
  <c r="J14" i="14"/>
  <c r="I14" i="14"/>
  <c r="H14" i="14"/>
  <c r="J13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29" i="13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H22" i="13"/>
  <c r="J21" i="13"/>
  <c r="I21" i="13"/>
  <c r="H21" i="13"/>
  <c r="J20" i="13"/>
  <c r="I20" i="13"/>
  <c r="H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F34" i="13" s="1"/>
  <c r="O88" i="13" s="1"/>
  <c r="H14" i="13"/>
  <c r="J13" i="13"/>
  <c r="I13" i="13"/>
  <c r="H13" i="13"/>
  <c r="I12" i="13"/>
  <c r="H12" i="13"/>
  <c r="I11" i="13"/>
  <c r="H11" i="13"/>
  <c r="I10" i="13"/>
  <c r="H10" i="13"/>
  <c r="I9" i="13"/>
  <c r="H9" i="13"/>
  <c r="I8" i="13"/>
  <c r="H8" i="13"/>
  <c r="J13" i="12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E9" i="8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F34" i="12" s="1"/>
  <c r="J14" i="12"/>
  <c r="H15" i="12"/>
  <c r="I15" i="12"/>
  <c r="J15" i="12"/>
  <c r="H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E101" i="22" l="1"/>
  <c r="E100" i="27"/>
  <c r="E98" i="20"/>
  <c r="F34" i="19"/>
  <c r="E100" i="19" s="1"/>
  <c r="H34" i="18"/>
  <c r="F34" i="14"/>
  <c r="H34" i="16"/>
  <c r="D34" i="16"/>
  <c r="F34" i="21"/>
  <c r="E100" i="21" s="1"/>
  <c r="J30" i="21"/>
  <c r="E101" i="21" s="1"/>
  <c r="D34" i="18"/>
  <c r="E100" i="18" s="1"/>
  <c r="J30" i="18"/>
  <c r="J30" i="17"/>
  <c r="E101" i="17" s="1"/>
  <c r="F34" i="17"/>
  <c r="E100" i="17" s="1"/>
  <c r="J30" i="16"/>
  <c r="E101" i="16" s="1"/>
  <c r="F34" i="16"/>
  <c r="D34" i="15"/>
  <c r="E100" i="15" s="1"/>
  <c r="J30" i="15"/>
  <c r="E101" i="15" s="1"/>
  <c r="H34" i="14"/>
  <c r="D34" i="14"/>
  <c r="E100" i="14" s="1"/>
  <c r="J30" i="14"/>
  <c r="E101" i="14" s="1"/>
  <c r="J30" i="13"/>
  <c r="E101" i="13" s="1"/>
  <c r="H34" i="13"/>
  <c r="D34" i="13"/>
  <c r="E100" i="13" s="1"/>
  <c r="H34" i="12"/>
  <c r="D34" i="12"/>
  <c r="J30" i="12"/>
  <c r="J30" i="19"/>
  <c r="E101" i="19" s="1"/>
  <c r="B33" i="27"/>
  <c r="B33" i="26"/>
  <c r="J33" i="12"/>
  <c r="F33" i="12"/>
  <c r="D33" i="12"/>
  <c r="H33" i="12"/>
  <c r="J34" i="12"/>
  <c r="B33" i="20"/>
  <c r="B33" i="25"/>
  <c r="B33" i="22"/>
  <c r="I30" i="21"/>
  <c r="H33" i="21"/>
  <c r="H33" i="19"/>
  <c r="I30" i="17"/>
  <c r="H33" i="17"/>
  <c r="H33" i="16"/>
  <c r="H33" i="15"/>
  <c r="I30" i="14"/>
  <c r="H33" i="14"/>
  <c r="I30" i="13"/>
  <c r="H33" i="13"/>
  <c r="B33" i="24"/>
  <c r="H30" i="21"/>
  <c r="J33" i="21"/>
  <c r="I30" i="19"/>
  <c r="H30" i="19"/>
  <c r="J33" i="19"/>
  <c r="H33" i="18"/>
  <c r="H30" i="18"/>
  <c r="J33" i="18"/>
  <c r="H30" i="17"/>
  <c r="J33" i="17"/>
  <c r="I30" i="16"/>
  <c r="H30" i="16"/>
  <c r="J33" i="16"/>
  <c r="I30" i="15"/>
  <c r="H30" i="15"/>
  <c r="J33" i="15"/>
  <c r="H30" i="14"/>
  <c r="J33" i="14"/>
  <c r="J33" i="13"/>
  <c r="I30" i="18"/>
  <c r="H30" i="13"/>
  <c r="H29" i="8"/>
  <c r="I29" i="8"/>
  <c r="D33" i="20"/>
  <c r="F33" i="20"/>
  <c r="T16" i="12"/>
  <c r="E94" i="20" l="1"/>
  <c r="E101" i="18"/>
  <c r="E89" i="27"/>
  <c r="E97" i="27"/>
  <c r="E97" i="26"/>
  <c r="E89" i="26"/>
  <c r="E100" i="16"/>
  <c r="E97" i="25"/>
  <c r="E89" i="25"/>
  <c r="E97" i="22"/>
  <c r="E89" i="22"/>
  <c r="E97" i="24"/>
  <c r="E89" i="24"/>
  <c r="E93" i="20"/>
  <c r="E92" i="20"/>
  <c r="E97" i="20"/>
  <c r="E89" i="20"/>
  <c r="E96" i="20"/>
  <c r="E95" i="20"/>
  <c r="E98" i="21"/>
  <c r="E98" i="19"/>
  <c r="E98" i="18"/>
  <c r="E98" i="17"/>
  <c r="E98" i="16"/>
  <c r="E98" i="15"/>
  <c r="E98" i="14"/>
  <c r="E98" i="13"/>
  <c r="B34" i="13"/>
  <c r="F33" i="13"/>
  <c r="J34" i="13"/>
  <c r="D33" i="13"/>
  <c r="E92" i="13" l="1"/>
  <c r="B33" i="13"/>
  <c r="Z7" i="27"/>
  <c r="Z7" i="26"/>
  <c r="Z7" i="25"/>
  <c r="Z7" i="22"/>
  <c r="Z7" i="24"/>
  <c r="Z7" i="23"/>
  <c r="Z7" i="20"/>
  <c r="O100" i="13" l="1"/>
  <c r="E89" i="13"/>
  <c r="E97" i="13"/>
  <c r="E96" i="13"/>
  <c r="O87" i="13"/>
  <c r="E99" i="13" s="1"/>
  <c r="E95" i="13"/>
  <c r="E93" i="13"/>
  <c r="E94" i="13"/>
  <c r="Z7" i="21"/>
  <c r="Z7" i="19"/>
  <c r="Z7" i="18" l="1"/>
  <c r="Z7" i="17"/>
  <c r="Z7" i="16"/>
  <c r="Z7" i="15"/>
  <c r="Z7" i="13"/>
  <c r="Z7" i="12"/>
  <c r="AG58" i="8" l="1"/>
  <c r="AG59" i="8"/>
  <c r="AG60" i="8"/>
  <c r="AG61" i="8"/>
  <c r="AG62" i="8"/>
  <c r="AF58" i="8"/>
  <c r="AF59" i="8"/>
  <c r="AF60" i="8"/>
  <c r="AF61" i="8"/>
  <c r="AF62" i="8"/>
  <c r="AD58" i="8"/>
  <c r="AD59" i="8"/>
  <c r="AD60" i="8"/>
  <c r="AD61" i="8"/>
  <c r="AD62" i="8"/>
  <c r="AB60" i="8"/>
  <c r="AC60" i="8"/>
  <c r="AE60" i="8"/>
  <c r="AA58" i="8"/>
  <c r="AA59" i="8"/>
  <c r="AA60" i="8"/>
  <c r="AA61" i="8"/>
  <c r="AA62" i="8"/>
  <c r="Z58" i="8"/>
  <c r="Z59" i="8"/>
  <c r="Z60" i="8"/>
  <c r="Z61" i="8"/>
  <c r="Z62" i="8"/>
  <c r="Z57" i="8"/>
  <c r="AA57" i="8"/>
  <c r="AB57" i="8"/>
  <c r="AC57" i="8"/>
  <c r="AD57" i="8"/>
  <c r="AE57" i="8"/>
  <c r="AF57" i="8"/>
  <c r="AG57" i="8"/>
  <c r="Y58" i="8"/>
  <c r="Y59" i="8"/>
  <c r="Y60" i="8"/>
  <c r="Y61" i="8"/>
  <c r="Y62" i="8"/>
  <c r="Y57" i="8"/>
  <c r="AA14" i="8" l="1"/>
  <c r="Y14" i="8"/>
  <c r="AA12" i="8"/>
  <c r="Y12" i="8"/>
  <c r="AB6" i="8"/>
  <c r="AA6" i="8"/>
  <c r="Z6" i="8"/>
  <c r="Y6" i="8"/>
  <c r="AB5" i="8"/>
  <c r="AA5" i="8"/>
  <c r="Z5" i="8"/>
  <c r="Y5" i="8"/>
  <c r="Z7" i="8" l="1"/>
  <c r="F30" i="12" l="1"/>
  <c r="E30" i="12"/>
  <c r="H28" i="8" s="1"/>
  <c r="C30" i="12"/>
  <c r="B30" i="12"/>
  <c r="J34" i="15"/>
  <c r="J34" i="14"/>
  <c r="E8" i="8"/>
  <c r="F8" i="8"/>
  <c r="C8" i="8"/>
  <c r="B8" i="8"/>
  <c r="B30" i="8" s="1"/>
  <c r="J33" i="24" l="1"/>
  <c r="E96" i="24" s="1"/>
  <c r="H33" i="24"/>
  <c r="I28" i="8"/>
  <c r="J34" i="17"/>
  <c r="J34" i="16"/>
  <c r="J34" i="27"/>
  <c r="J34" i="26"/>
  <c r="J34" i="25"/>
  <c r="J34" i="22"/>
  <c r="J34" i="24"/>
  <c r="F33" i="24"/>
  <c r="E94" i="24" s="1"/>
  <c r="D33" i="24"/>
  <c r="J34" i="23"/>
  <c r="J34" i="21"/>
  <c r="J34" i="19"/>
  <c r="F33" i="14"/>
  <c r="F33" i="15"/>
  <c r="J34" i="18"/>
  <c r="D33" i="15"/>
  <c r="D33" i="14"/>
  <c r="I8" i="8"/>
  <c r="H8" i="8"/>
  <c r="E98" i="24" l="1"/>
  <c r="E95" i="24"/>
  <c r="E92" i="24"/>
  <c r="E93" i="24"/>
  <c r="E92" i="15"/>
  <c r="E92" i="14"/>
  <c r="J34" i="8"/>
  <c r="Y67" i="26"/>
  <c r="Y67" i="27"/>
  <c r="Y69" i="26"/>
  <c r="Y69" i="27"/>
  <c r="Y71" i="26"/>
  <c r="Y71" i="27"/>
  <c r="Y66" i="26"/>
  <c r="Y66" i="27"/>
  <c r="Y68" i="26"/>
  <c r="AF71" i="26" s="1"/>
  <c r="Y68" i="27"/>
  <c r="Y70" i="26"/>
  <c r="Y70" i="27"/>
  <c r="Y66" i="22"/>
  <c r="Y66" i="25"/>
  <c r="Y68" i="22"/>
  <c r="Y68" i="25"/>
  <c r="Y70" i="22"/>
  <c r="Y70" i="25"/>
  <c r="Y67" i="22"/>
  <c r="Y67" i="25"/>
  <c r="Y69" i="22"/>
  <c r="Y69" i="25"/>
  <c r="Y71" i="22"/>
  <c r="Y71" i="25"/>
  <c r="Y66" i="23"/>
  <c r="Y66" i="24"/>
  <c r="Y68" i="23"/>
  <c r="Y68" i="24"/>
  <c r="Y70" i="23"/>
  <c r="Y70" i="24"/>
  <c r="Y67" i="23"/>
  <c r="Y67" i="24"/>
  <c r="Y69" i="23"/>
  <c r="Y69" i="24"/>
  <c r="Y71" i="23"/>
  <c r="Y71" i="24"/>
  <c r="AF69" i="23"/>
  <c r="Y67" i="21"/>
  <c r="Y67" i="20"/>
  <c r="Y69" i="21"/>
  <c r="Y69" i="20"/>
  <c r="Y71" i="21"/>
  <c r="Y71" i="20"/>
  <c r="Y66" i="21"/>
  <c r="Y66" i="20"/>
  <c r="Y68" i="21"/>
  <c r="Y68" i="20"/>
  <c r="Y70" i="21"/>
  <c r="Y70" i="20"/>
  <c r="Y67" i="18"/>
  <c r="Y67" i="19"/>
  <c r="Y69" i="18"/>
  <c r="Y69" i="19"/>
  <c r="Y71" i="18"/>
  <c r="Y71" i="19"/>
  <c r="Y66" i="18"/>
  <c r="Y66" i="19"/>
  <c r="Y68" i="18"/>
  <c r="Y68" i="19"/>
  <c r="Y70" i="18"/>
  <c r="Y70" i="19"/>
  <c r="Y67" i="17"/>
  <c r="Y69" i="17"/>
  <c r="Y71" i="17"/>
  <c r="Y66" i="17"/>
  <c r="Y68" i="17"/>
  <c r="Y70" i="17"/>
  <c r="AF71" i="17"/>
  <c r="Y67" i="16"/>
  <c r="Y69" i="16"/>
  <c r="Y71" i="16"/>
  <c r="Y66" i="16"/>
  <c r="Y68" i="16"/>
  <c r="AF71" i="16" s="1"/>
  <c r="Y70" i="16"/>
  <c r="Y68" i="12"/>
  <c r="Y70" i="12"/>
  <c r="Y71" i="12"/>
  <c r="Y66" i="15"/>
  <c r="Y70" i="15"/>
  <c r="Y71" i="15"/>
  <c r="Y67" i="15"/>
  <c r="AF70" i="15" s="1"/>
  <c r="Y68" i="15"/>
  <c r="AF71" i="15" s="1"/>
  <c r="Y69" i="15"/>
  <c r="Y66" i="14"/>
  <c r="Y70" i="14"/>
  <c r="Y71" i="14"/>
  <c r="Y67" i="14"/>
  <c r="AF70" i="14" s="1"/>
  <c r="Y68" i="14"/>
  <c r="AF71" i="14" s="1"/>
  <c r="Y69" i="14"/>
  <c r="Y66" i="13"/>
  <c r="Y70" i="13"/>
  <c r="Y71" i="13"/>
  <c r="Y67" i="13"/>
  <c r="AF70" i="13" s="1"/>
  <c r="Y68" i="13"/>
  <c r="AF71" i="13" s="1"/>
  <c r="Y69" i="13"/>
  <c r="Y66" i="12"/>
  <c r="Y67" i="12"/>
  <c r="Y69" i="12"/>
  <c r="AF71" i="18" l="1"/>
  <c r="AF70" i="25"/>
  <c r="AF71" i="20"/>
  <c r="AF69" i="26"/>
  <c r="AF70" i="23"/>
  <c r="AF70" i="22"/>
  <c r="AF70" i="24"/>
  <c r="AF71" i="21"/>
  <c r="AF71" i="27"/>
  <c r="AF69" i="20"/>
  <c r="AF69" i="19"/>
  <c r="AF69" i="27"/>
  <c r="AF71" i="19"/>
  <c r="F33" i="18"/>
  <c r="D33" i="18"/>
  <c r="AF69" i="18"/>
  <c r="AF69" i="16"/>
  <c r="AF69" i="21"/>
  <c r="AF70" i="27"/>
  <c r="AF73" i="27" s="1"/>
  <c r="AF70" i="26"/>
  <c r="AF73" i="26" s="1"/>
  <c r="AF71" i="25"/>
  <c r="AF69" i="25"/>
  <c r="AF71" i="22"/>
  <c r="AF69" i="22"/>
  <c r="AF71" i="23"/>
  <c r="AF71" i="24"/>
  <c r="AF69" i="24"/>
  <c r="AF70" i="20"/>
  <c r="AF70" i="21"/>
  <c r="AF70" i="19"/>
  <c r="AF70" i="18"/>
  <c r="AF73" i="18" s="1"/>
  <c r="AF69" i="17"/>
  <c r="AF70" i="17"/>
  <c r="AF73" i="17" s="1"/>
  <c r="AF70" i="16"/>
  <c r="AF73" i="16" s="1"/>
  <c r="AF73" i="13"/>
  <c r="AF73" i="15"/>
  <c r="AF69" i="15"/>
  <c r="AF72" i="15" s="1"/>
  <c r="AF69" i="14"/>
  <c r="AF72" i="14" s="1"/>
  <c r="AF73" i="14"/>
  <c r="AF71" i="12"/>
  <c r="AF69" i="13"/>
  <c r="AF72" i="13" s="1"/>
  <c r="AF69" i="12"/>
  <c r="AF70" i="12"/>
  <c r="E92" i="18" l="1"/>
  <c r="AF73" i="19"/>
  <c r="AF73" i="25"/>
  <c r="AF73" i="22"/>
  <c r="AF73" i="23"/>
  <c r="AF73" i="20"/>
  <c r="AF73" i="24"/>
  <c r="F33" i="17"/>
  <c r="D33" i="17"/>
  <c r="AF72" i="26"/>
  <c r="AF72" i="27"/>
  <c r="AF72" i="23"/>
  <c r="AF72" i="22"/>
  <c r="AF72" i="25"/>
  <c r="AF72" i="24"/>
  <c r="AF72" i="18"/>
  <c r="AF73" i="21"/>
  <c r="AF72" i="21"/>
  <c r="AF72" i="20"/>
  <c r="AF72" i="19"/>
  <c r="AF72" i="17"/>
  <c r="AF72" i="16"/>
  <c r="AF73" i="12"/>
  <c r="AF72" i="12"/>
  <c r="E92" i="17" l="1"/>
  <c r="D33" i="27"/>
  <c r="F33" i="27"/>
  <c r="E94" i="27" s="1"/>
  <c r="O91" i="24"/>
  <c r="E92" i="27" l="1"/>
  <c r="E93" i="27"/>
  <c r="J33" i="27"/>
  <c r="E96" i="27" s="1"/>
  <c r="H33" i="27"/>
  <c r="H33" i="25"/>
  <c r="E98" i="27" l="1"/>
  <c r="E95" i="27"/>
  <c r="E95" i="25"/>
  <c r="F33" i="25"/>
  <c r="E94" i="25" s="1"/>
  <c r="D33" i="25"/>
  <c r="E92" i="25" l="1"/>
  <c r="E93" i="25"/>
  <c r="J33" i="25"/>
  <c r="F33" i="19"/>
  <c r="D33" i="19"/>
  <c r="E96" i="25" l="1"/>
  <c r="E98" i="25"/>
  <c r="E92" i="19"/>
  <c r="D33" i="21"/>
  <c r="F33" i="21"/>
  <c r="E92" i="21" l="1"/>
  <c r="I29" i="12"/>
  <c r="H29" i="12"/>
  <c r="B34" i="12" l="1"/>
  <c r="I30" i="12"/>
  <c r="D33" i="22" l="1"/>
  <c r="H30" i="12"/>
  <c r="B33" i="12" s="1"/>
  <c r="E93" i="22" l="1"/>
  <c r="E92" i="22"/>
  <c r="F33" i="23"/>
  <c r="D33" i="23"/>
  <c r="H33" i="23"/>
  <c r="J33" i="23"/>
  <c r="E92" i="23" l="1"/>
  <c r="E98" i="23"/>
  <c r="F33" i="16"/>
  <c r="D33" i="26"/>
  <c r="F33" i="26"/>
  <c r="E94" i="26" s="1"/>
  <c r="D33" i="16"/>
  <c r="H33" i="26"/>
  <c r="E92" i="26" l="1"/>
  <c r="E93" i="26"/>
  <c r="E95" i="26"/>
  <c r="E92" i="16"/>
  <c r="J33" i="26"/>
  <c r="E96" i="26" s="1"/>
  <c r="L16" i="27"/>
  <c r="D106" i="27" s="1"/>
  <c r="M16" i="27"/>
  <c r="D107" i="27" s="1"/>
  <c r="N16" i="27"/>
  <c r="D108" i="27" s="1"/>
  <c r="O16" i="27"/>
  <c r="D109" i="27" s="1"/>
  <c r="P16" i="27"/>
  <c r="D110" i="27" s="1"/>
  <c r="Q16" i="27"/>
  <c r="D111" i="27" s="1"/>
  <c r="R16" i="27"/>
  <c r="D112" i="27" s="1"/>
  <c r="S16" i="27"/>
  <c r="D113" i="27" s="1"/>
  <c r="E98" i="26" l="1"/>
  <c r="O49" i="16"/>
  <c r="P49" i="16"/>
  <c r="Q49" i="16"/>
  <c r="R49" i="16"/>
  <c r="S49" i="16"/>
  <c r="T49" i="16"/>
  <c r="U49" i="16"/>
  <c r="N49" i="16"/>
  <c r="H4" i="12"/>
  <c r="E90" i="12" s="1"/>
  <c r="I4" i="12"/>
  <c r="D109" i="12"/>
  <c r="D110" i="12"/>
  <c r="D111" i="12"/>
  <c r="D112" i="12"/>
  <c r="P16" i="12"/>
  <c r="D113" i="12" s="1"/>
  <c r="Q16" i="12"/>
  <c r="D114" i="12" s="1"/>
  <c r="R16" i="12"/>
  <c r="D115" i="12" s="1"/>
  <c r="S16" i="12"/>
  <c r="D116" i="12" s="1"/>
  <c r="O91" i="12"/>
  <c r="T19" i="12"/>
  <c r="T20" i="12"/>
  <c r="T21" i="12"/>
  <c r="M25" i="12"/>
  <c r="Q25" i="12"/>
  <c r="S25" i="12"/>
  <c r="M26" i="12"/>
  <c r="M27" i="12"/>
  <c r="S27" i="12"/>
  <c r="T27" i="12"/>
  <c r="S28" i="12"/>
  <c r="T28" i="12"/>
  <c r="S29" i="12"/>
  <c r="T29" i="12"/>
  <c r="E92" i="12"/>
  <c r="S31" i="12"/>
  <c r="T31" i="12"/>
  <c r="R63" i="24"/>
  <c r="B4" i="8"/>
  <c r="B3" i="8"/>
  <c r="D118" i="12" l="1"/>
  <c r="O89" i="12" s="1"/>
  <c r="U28" i="12"/>
  <c r="O88" i="12" s="1"/>
  <c r="U25" i="12"/>
  <c r="E102" i="12"/>
  <c r="O103" i="12"/>
  <c r="O101" i="12"/>
  <c r="O102" i="12"/>
  <c r="T22" i="12"/>
  <c r="O95" i="12" s="1"/>
  <c r="O105" i="12"/>
  <c r="U31" i="12"/>
  <c r="U27" i="12"/>
  <c r="O104" i="12"/>
  <c r="O106" i="12"/>
  <c r="U29" i="12"/>
  <c r="M28" i="12"/>
  <c r="O92" i="12" s="1"/>
  <c r="E98" i="12"/>
  <c r="E100" i="12"/>
  <c r="U30" i="12"/>
  <c r="E101" i="12"/>
  <c r="N72" i="22"/>
  <c r="C3" i="8"/>
  <c r="H4" i="25"/>
  <c r="I4" i="25"/>
  <c r="T72" i="26"/>
  <c r="T73" i="26"/>
  <c r="E102" i="25" l="1"/>
  <c r="E90" i="25"/>
  <c r="E91" i="25" s="1"/>
  <c r="Q80" i="12"/>
  <c r="O94" i="12"/>
  <c r="U81" i="12"/>
  <c r="O90" i="12"/>
  <c r="E93" i="12"/>
  <c r="O93" i="12"/>
  <c r="Q49" i="26"/>
  <c r="S72" i="24"/>
  <c r="M72" i="8"/>
  <c r="R63" i="8"/>
  <c r="R64" i="8"/>
  <c r="S63" i="8"/>
  <c r="T63" i="8"/>
  <c r="U63" i="8"/>
  <c r="V63" i="8"/>
  <c r="O38" i="8"/>
  <c r="P38" i="8"/>
  <c r="Q38" i="8"/>
  <c r="R38" i="8"/>
  <c r="S38" i="8"/>
  <c r="T38" i="8"/>
  <c r="U38" i="8"/>
  <c r="O39" i="8"/>
  <c r="P39" i="8"/>
  <c r="Q39" i="8"/>
  <c r="R39" i="8"/>
  <c r="S39" i="8"/>
  <c r="T39" i="8"/>
  <c r="U39" i="8"/>
  <c r="O40" i="8"/>
  <c r="P40" i="8"/>
  <c r="Q40" i="8"/>
  <c r="R40" i="8"/>
  <c r="S40" i="8"/>
  <c r="T40" i="8"/>
  <c r="U40" i="8"/>
  <c r="O41" i="8"/>
  <c r="P41" i="8"/>
  <c r="Q41" i="8"/>
  <c r="R41" i="8"/>
  <c r="S41" i="8"/>
  <c r="T41" i="8"/>
  <c r="U41" i="8"/>
  <c r="O42" i="8"/>
  <c r="P42" i="8"/>
  <c r="Q42" i="8"/>
  <c r="R42" i="8"/>
  <c r="S42" i="8"/>
  <c r="T42" i="8"/>
  <c r="U42" i="8"/>
  <c r="O43" i="8"/>
  <c r="P43" i="8"/>
  <c r="Q43" i="8"/>
  <c r="R43" i="8"/>
  <c r="S43" i="8"/>
  <c r="T43" i="8"/>
  <c r="U43" i="8"/>
  <c r="O44" i="8"/>
  <c r="P44" i="8"/>
  <c r="Q44" i="8"/>
  <c r="R44" i="8"/>
  <c r="S44" i="8"/>
  <c r="T44" i="8"/>
  <c r="U44" i="8"/>
  <c r="O45" i="8"/>
  <c r="P45" i="8"/>
  <c r="Q45" i="8"/>
  <c r="R45" i="8"/>
  <c r="S45" i="8"/>
  <c r="T45" i="8"/>
  <c r="U45" i="8"/>
  <c r="O46" i="8"/>
  <c r="P46" i="8"/>
  <c r="Q46" i="8"/>
  <c r="R46" i="8"/>
  <c r="S46" i="8"/>
  <c r="T46" i="8"/>
  <c r="U46" i="8"/>
  <c r="O47" i="8"/>
  <c r="P47" i="8"/>
  <c r="Q47" i="8"/>
  <c r="R47" i="8"/>
  <c r="S47" i="8"/>
  <c r="T47" i="8"/>
  <c r="U47" i="8"/>
  <c r="O48" i="8"/>
  <c r="P48" i="8"/>
  <c r="Q48" i="8"/>
  <c r="R48" i="8"/>
  <c r="S48" i="8"/>
  <c r="T48" i="8"/>
  <c r="U48" i="8"/>
  <c r="O37" i="8"/>
  <c r="P37" i="8"/>
  <c r="Q37" i="8"/>
  <c r="R37" i="8"/>
  <c r="S37" i="8"/>
  <c r="T37" i="8"/>
  <c r="U37" i="8"/>
  <c r="N37" i="8"/>
  <c r="L22" i="8"/>
  <c r="M22" i="8"/>
  <c r="N22" i="8"/>
  <c r="O22" i="8"/>
  <c r="M21" i="8"/>
  <c r="N21" i="8"/>
  <c r="O21" i="8"/>
  <c r="L21" i="8"/>
  <c r="L15" i="8"/>
  <c r="M15" i="8"/>
  <c r="N15" i="8"/>
  <c r="O15" i="8"/>
  <c r="P15" i="8"/>
  <c r="Q15" i="8"/>
  <c r="R15" i="8"/>
  <c r="S15" i="8"/>
  <c r="M14" i="8"/>
  <c r="N14" i="8"/>
  <c r="O14" i="8"/>
  <c r="P14" i="8"/>
  <c r="Q14" i="8"/>
  <c r="R14" i="8"/>
  <c r="S14" i="8"/>
  <c r="L14" i="8"/>
  <c r="L7" i="8"/>
  <c r="M7" i="8"/>
  <c r="N7" i="8"/>
  <c r="T27" i="8" s="1"/>
  <c r="O7" i="8"/>
  <c r="T31" i="8" s="1"/>
  <c r="P7" i="8"/>
  <c r="Q7" i="8"/>
  <c r="R7" i="8"/>
  <c r="S7" i="8"/>
  <c r="T7" i="8"/>
  <c r="U7" i="8"/>
  <c r="M6" i="8"/>
  <c r="N6" i="8"/>
  <c r="S27" i="8" s="1"/>
  <c r="O6" i="8"/>
  <c r="P6" i="8"/>
  <c r="Q6" i="8"/>
  <c r="R6" i="8"/>
  <c r="S6" i="8"/>
  <c r="T6" i="8"/>
  <c r="U6" i="8"/>
  <c r="L6" i="8"/>
  <c r="C4" i="8"/>
  <c r="F9" i="8"/>
  <c r="C9" i="8"/>
  <c r="V73" i="27"/>
  <c r="U73" i="27"/>
  <c r="T73" i="27"/>
  <c r="S73" i="27"/>
  <c r="R73" i="27"/>
  <c r="Q73" i="27"/>
  <c r="P73" i="27"/>
  <c r="O73" i="27"/>
  <c r="N73" i="27"/>
  <c r="M73" i="27"/>
  <c r="V72" i="27"/>
  <c r="U72" i="27"/>
  <c r="T72" i="27"/>
  <c r="S72" i="27"/>
  <c r="R72" i="27"/>
  <c r="Q72" i="27"/>
  <c r="P72" i="27"/>
  <c r="O72" i="27"/>
  <c r="N72" i="27"/>
  <c r="M72" i="27"/>
  <c r="V64" i="27"/>
  <c r="U64" i="27"/>
  <c r="T64" i="27"/>
  <c r="S64" i="27"/>
  <c r="R64" i="27"/>
  <c r="Q64" i="27"/>
  <c r="P64" i="27"/>
  <c r="O64" i="27"/>
  <c r="M64" i="27"/>
  <c r="V63" i="27"/>
  <c r="U63" i="27"/>
  <c r="T63" i="27"/>
  <c r="S63" i="27"/>
  <c r="R63" i="27"/>
  <c r="Q63" i="27"/>
  <c r="P63" i="27"/>
  <c r="O63" i="27"/>
  <c r="N63" i="27"/>
  <c r="M63" i="27"/>
  <c r="U49" i="27"/>
  <c r="T49" i="27"/>
  <c r="S49" i="27"/>
  <c r="R49" i="27"/>
  <c r="Q49" i="27"/>
  <c r="P49" i="27"/>
  <c r="O49" i="27"/>
  <c r="N49" i="27"/>
  <c r="T31" i="27"/>
  <c r="S31" i="27"/>
  <c r="T29" i="27"/>
  <c r="S29" i="27"/>
  <c r="T28" i="27"/>
  <c r="S28" i="27"/>
  <c r="T27" i="27"/>
  <c r="S27" i="27"/>
  <c r="M27" i="27"/>
  <c r="M26" i="27"/>
  <c r="S25" i="27"/>
  <c r="Q25" i="27"/>
  <c r="M25" i="27"/>
  <c r="M24" i="27"/>
  <c r="T21" i="27"/>
  <c r="T20" i="27"/>
  <c r="T19" i="27"/>
  <c r="I4" i="27"/>
  <c r="E102" i="27" s="1"/>
  <c r="H4" i="27"/>
  <c r="E90" i="27" s="1"/>
  <c r="E91" i="27" s="1"/>
  <c r="V73" i="26"/>
  <c r="U73" i="26"/>
  <c r="S73" i="26"/>
  <c r="R73" i="26"/>
  <c r="Q73" i="26"/>
  <c r="P73" i="26"/>
  <c r="O73" i="26"/>
  <c r="N73" i="26"/>
  <c r="M73" i="26"/>
  <c r="V72" i="26"/>
  <c r="U72" i="26"/>
  <c r="S72" i="26"/>
  <c r="R72" i="26"/>
  <c r="Q72" i="26"/>
  <c r="P72" i="26"/>
  <c r="O72" i="26"/>
  <c r="N72" i="26"/>
  <c r="M72" i="26"/>
  <c r="V64" i="26"/>
  <c r="U64" i="26"/>
  <c r="T64" i="26"/>
  <c r="S64" i="26"/>
  <c r="R64" i="26"/>
  <c r="Q64" i="26"/>
  <c r="P64" i="26"/>
  <c r="O64" i="26"/>
  <c r="N64" i="26"/>
  <c r="M64" i="26"/>
  <c r="V63" i="26"/>
  <c r="U63" i="26"/>
  <c r="T63" i="26"/>
  <c r="S63" i="26"/>
  <c r="R63" i="26"/>
  <c r="Q63" i="26"/>
  <c r="P63" i="26"/>
  <c r="O63" i="26"/>
  <c r="U79" i="26" s="1"/>
  <c r="N63" i="26"/>
  <c r="M63" i="26"/>
  <c r="U49" i="26"/>
  <c r="T49" i="26"/>
  <c r="S49" i="26"/>
  <c r="R49" i="26"/>
  <c r="P49" i="26"/>
  <c r="O49" i="26"/>
  <c r="N49" i="26"/>
  <c r="T31" i="26"/>
  <c r="S31" i="26"/>
  <c r="T29" i="26"/>
  <c r="S29" i="26"/>
  <c r="T28" i="26"/>
  <c r="S28" i="26"/>
  <c r="T27" i="26"/>
  <c r="S27" i="26"/>
  <c r="M27" i="26"/>
  <c r="M26" i="26"/>
  <c r="S25" i="26"/>
  <c r="Q25" i="26"/>
  <c r="M25" i="26"/>
  <c r="M24" i="26"/>
  <c r="T21" i="26"/>
  <c r="T20" i="26"/>
  <c r="T19" i="26"/>
  <c r="S16" i="26"/>
  <c r="D113" i="26" s="1"/>
  <c r="R16" i="26"/>
  <c r="D112" i="26" s="1"/>
  <c r="Q16" i="26"/>
  <c r="D111" i="26" s="1"/>
  <c r="P16" i="26"/>
  <c r="D110" i="26" s="1"/>
  <c r="O16" i="26"/>
  <c r="D109" i="26" s="1"/>
  <c r="N16" i="26"/>
  <c r="D108" i="26" s="1"/>
  <c r="M16" i="26"/>
  <c r="D107" i="26" s="1"/>
  <c r="L16" i="26"/>
  <c r="D106" i="26" s="1"/>
  <c r="I4" i="26"/>
  <c r="H4" i="26"/>
  <c r="V73" i="25"/>
  <c r="U73" i="25"/>
  <c r="T73" i="25"/>
  <c r="S73" i="25"/>
  <c r="R73" i="25"/>
  <c r="Q73" i="25"/>
  <c r="P73" i="25"/>
  <c r="O73" i="25"/>
  <c r="N73" i="25"/>
  <c r="M73" i="25"/>
  <c r="V72" i="25"/>
  <c r="U72" i="25"/>
  <c r="T72" i="25"/>
  <c r="S72" i="25"/>
  <c r="R72" i="25"/>
  <c r="Q72" i="25"/>
  <c r="P72" i="25"/>
  <c r="O72" i="25"/>
  <c r="N72" i="25"/>
  <c r="M72" i="25"/>
  <c r="V64" i="25"/>
  <c r="U64" i="25"/>
  <c r="T64" i="25"/>
  <c r="S64" i="25"/>
  <c r="R64" i="25"/>
  <c r="Q64" i="25"/>
  <c r="P64" i="25"/>
  <c r="O64" i="25"/>
  <c r="N64" i="25"/>
  <c r="M64" i="25"/>
  <c r="V63" i="25"/>
  <c r="U63" i="25"/>
  <c r="T63" i="25"/>
  <c r="S63" i="25"/>
  <c r="R63" i="25"/>
  <c r="Q63" i="25"/>
  <c r="P63" i="25"/>
  <c r="O63" i="25"/>
  <c r="U79" i="25" s="1"/>
  <c r="N63" i="25"/>
  <c r="M63" i="25"/>
  <c r="U49" i="25"/>
  <c r="T49" i="25"/>
  <c r="S49" i="25"/>
  <c r="R49" i="25"/>
  <c r="Q49" i="25"/>
  <c r="P49" i="25"/>
  <c r="O49" i="25"/>
  <c r="N49" i="25"/>
  <c r="T31" i="25"/>
  <c r="S31" i="25"/>
  <c r="T29" i="25"/>
  <c r="S29" i="25"/>
  <c r="T28" i="25"/>
  <c r="S28" i="25"/>
  <c r="T27" i="25"/>
  <c r="S27" i="25"/>
  <c r="M27" i="25"/>
  <c r="M26" i="25"/>
  <c r="S25" i="25"/>
  <c r="Q25" i="25"/>
  <c r="M25" i="25"/>
  <c r="M24" i="25"/>
  <c r="T21" i="25"/>
  <c r="T20" i="25"/>
  <c r="T19" i="25"/>
  <c r="S16" i="25"/>
  <c r="D113" i="25" s="1"/>
  <c r="R16" i="25"/>
  <c r="D112" i="25" s="1"/>
  <c r="Q16" i="25"/>
  <c r="D111" i="25" s="1"/>
  <c r="P16" i="25"/>
  <c r="D110" i="25" s="1"/>
  <c r="O16" i="25"/>
  <c r="D109" i="25" s="1"/>
  <c r="N16" i="25"/>
  <c r="D108" i="25" s="1"/>
  <c r="M16" i="25"/>
  <c r="D107" i="25" s="1"/>
  <c r="L16" i="25"/>
  <c r="D106" i="25" s="1"/>
  <c r="V73" i="24"/>
  <c r="U73" i="24"/>
  <c r="T73" i="24"/>
  <c r="S73" i="24"/>
  <c r="R73" i="24"/>
  <c r="Q73" i="24"/>
  <c r="P73" i="24"/>
  <c r="O73" i="24"/>
  <c r="N73" i="24"/>
  <c r="M73" i="24"/>
  <c r="V72" i="24"/>
  <c r="U72" i="24"/>
  <c r="T72" i="24"/>
  <c r="R72" i="24"/>
  <c r="Q72" i="24"/>
  <c r="P72" i="24"/>
  <c r="O72" i="24"/>
  <c r="N72" i="24"/>
  <c r="M72" i="24"/>
  <c r="V64" i="24"/>
  <c r="U64" i="24"/>
  <c r="T64" i="24"/>
  <c r="S64" i="24"/>
  <c r="R64" i="24"/>
  <c r="Q64" i="24"/>
  <c r="P64" i="24"/>
  <c r="O64" i="24"/>
  <c r="N64" i="24"/>
  <c r="M64" i="24"/>
  <c r="V63" i="24"/>
  <c r="U63" i="24"/>
  <c r="T63" i="24"/>
  <c r="S63" i="24"/>
  <c r="Q63" i="24"/>
  <c r="P63" i="24"/>
  <c r="O63" i="24"/>
  <c r="N63" i="24"/>
  <c r="M63" i="24"/>
  <c r="U49" i="24"/>
  <c r="T49" i="24"/>
  <c r="S49" i="24"/>
  <c r="R49" i="24"/>
  <c r="Q49" i="24"/>
  <c r="P49" i="24"/>
  <c r="O49" i="24"/>
  <c r="N49" i="24"/>
  <c r="T31" i="24"/>
  <c r="S31" i="24"/>
  <c r="T29" i="24"/>
  <c r="S29" i="24"/>
  <c r="T28" i="24"/>
  <c r="S28" i="24"/>
  <c r="T27" i="24"/>
  <c r="S27" i="24"/>
  <c r="M27" i="24"/>
  <c r="M26" i="24"/>
  <c r="S25" i="24"/>
  <c r="Q25" i="24"/>
  <c r="M25" i="24"/>
  <c r="M24" i="24"/>
  <c r="T21" i="24"/>
  <c r="T20" i="24"/>
  <c r="T19" i="24"/>
  <c r="S16" i="24"/>
  <c r="D113" i="24" s="1"/>
  <c r="R16" i="24"/>
  <c r="D112" i="24" s="1"/>
  <c r="Q16" i="24"/>
  <c r="D111" i="24" s="1"/>
  <c r="P16" i="24"/>
  <c r="D110" i="24" s="1"/>
  <c r="O16" i="24"/>
  <c r="D109" i="24" s="1"/>
  <c r="N16" i="24"/>
  <c r="D108" i="24" s="1"/>
  <c r="M16" i="24"/>
  <c r="D107" i="24" s="1"/>
  <c r="L16" i="24"/>
  <c r="D106" i="24" s="1"/>
  <c r="I4" i="24"/>
  <c r="H4" i="24"/>
  <c r="V73" i="23"/>
  <c r="U73" i="23"/>
  <c r="T73" i="23"/>
  <c r="S73" i="23"/>
  <c r="R73" i="23"/>
  <c r="Q73" i="23"/>
  <c r="P73" i="23"/>
  <c r="O73" i="23"/>
  <c r="N73" i="23"/>
  <c r="M73" i="23"/>
  <c r="V72" i="23"/>
  <c r="U72" i="23"/>
  <c r="T72" i="23"/>
  <c r="S72" i="23"/>
  <c r="R72" i="23"/>
  <c r="Q72" i="23"/>
  <c r="P72" i="23"/>
  <c r="O72" i="23"/>
  <c r="N72" i="23"/>
  <c r="M72" i="23"/>
  <c r="V64" i="23"/>
  <c r="U64" i="23"/>
  <c r="T64" i="23"/>
  <c r="S64" i="23"/>
  <c r="R64" i="23"/>
  <c r="Q64" i="23"/>
  <c r="P64" i="23"/>
  <c r="O64" i="23"/>
  <c r="N64" i="23"/>
  <c r="M64" i="23"/>
  <c r="V63" i="23"/>
  <c r="U63" i="23"/>
  <c r="T63" i="23"/>
  <c r="S63" i="23"/>
  <c r="R63" i="23"/>
  <c r="Q63" i="23"/>
  <c r="P63" i="23"/>
  <c r="O63" i="23"/>
  <c r="U79" i="23" s="1"/>
  <c r="N63" i="23"/>
  <c r="M63" i="23"/>
  <c r="U49" i="23"/>
  <c r="T49" i="23"/>
  <c r="S49" i="23"/>
  <c r="R49" i="23"/>
  <c r="Q49" i="23"/>
  <c r="P49" i="23"/>
  <c r="O49" i="23"/>
  <c r="N49" i="23"/>
  <c r="T31" i="23"/>
  <c r="S31" i="23"/>
  <c r="T29" i="23"/>
  <c r="S29" i="23"/>
  <c r="T28" i="23"/>
  <c r="S28" i="23"/>
  <c r="T27" i="23"/>
  <c r="S27" i="23"/>
  <c r="M27" i="23"/>
  <c r="M26" i="23"/>
  <c r="S25" i="23"/>
  <c r="Q25" i="23"/>
  <c r="M25" i="23"/>
  <c r="M24" i="23"/>
  <c r="T21" i="23"/>
  <c r="T20" i="23"/>
  <c r="T19" i="23"/>
  <c r="S16" i="23"/>
  <c r="D113" i="23" s="1"/>
  <c r="R16" i="23"/>
  <c r="D112" i="23" s="1"/>
  <c r="Q16" i="23"/>
  <c r="D111" i="23" s="1"/>
  <c r="P16" i="23"/>
  <c r="D110" i="23" s="1"/>
  <c r="O16" i="23"/>
  <c r="D109" i="23" s="1"/>
  <c r="N16" i="23"/>
  <c r="D108" i="23" s="1"/>
  <c r="M16" i="23"/>
  <c r="D107" i="23" s="1"/>
  <c r="L16" i="23"/>
  <c r="D106" i="23" s="1"/>
  <c r="I4" i="23"/>
  <c r="H4" i="23"/>
  <c r="V73" i="22"/>
  <c r="U73" i="22"/>
  <c r="T73" i="22"/>
  <c r="S73" i="22"/>
  <c r="R73" i="22"/>
  <c r="Q73" i="22"/>
  <c r="P73" i="22"/>
  <c r="O73" i="22"/>
  <c r="N73" i="22"/>
  <c r="M73" i="22"/>
  <c r="V72" i="22"/>
  <c r="U72" i="22"/>
  <c r="T72" i="22"/>
  <c r="S72" i="22"/>
  <c r="R72" i="22"/>
  <c r="Q72" i="22"/>
  <c r="P72" i="22"/>
  <c r="O72" i="22"/>
  <c r="M72" i="22"/>
  <c r="V64" i="22"/>
  <c r="U64" i="22"/>
  <c r="T64" i="22"/>
  <c r="S64" i="22"/>
  <c r="R64" i="22"/>
  <c r="Q64" i="22"/>
  <c r="P64" i="22"/>
  <c r="O64" i="22"/>
  <c r="N64" i="22"/>
  <c r="M64" i="22"/>
  <c r="V63" i="22"/>
  <c r="U63" i="22"/>
  <c r="T63" i="22"/>
  <c r="S63" i="22"/>
  <c r="R63" i="22"/>
  <c r="Q63" i="22"/>
  <c r="P63" i="22"/>
  <c r="O63" i="22"/>
  <c r="U79" i="22" s="1"/>
  <c r="N63" i="22"/>
  <c r="M63" i="22"/>
  <c r="U49" i="22"/>
  <c r="T49" i="22"/>
  <c r="S49" i="22"/>
  <c r="R49" i="22"/>
  <c r="Q49" i="22"/>
  <c r="P49" i="22"/>
  <c r="O49" i="22"/>
  <c r="N49" i="22"/>
  <c r="T31" i="22"/>
  <c r="S31" i="22"/>
  <c r="T29" i="22"/>
  <c r="S29" i="22"/>
  <c r="T28" i="22"/>
  <c r="S28" i="22"/>
  <c r="T27" i="22"/>
  <c r="S27" i="22"/>
  <c r="M27" i="22"/>
  <c r="M26" i="22"/>
  <c r="S25" i="22"/>
  <c r="Q25" i="22"/>
  <c r="M25" i="22"/>
  <c r="M24" i="22"/>
  <c r="T21" i="22"/>
  <c r="T20" i="22"/>
  <c r="T19" i="22"/>
  <c r="S16" i="22"/>
  <c r="D113" i="22" s="1"/>
  <c r="R16" i="22"/>
  <c r="D112" i="22" s="1"/>
  <c r="Q16" i="22"/>
  <c r="D111" i="22" s="1"/>
  <c r="P16" i="22"/>
  <c r="D110" i="22" s="1"/>
  <c r="O16" i="22"/>
  <c r="D109" i="22" s="1"/>
  <c r="N16" i="22"/>
  <c r="D108" i="22" s="1"/>
  <c r="M16" i="22"/>
  <c r="D107" i="22" s="1"/>
  <c r="L16" i="22"/>
  <c r="D106" i="22" s="1"/>
  <c r="I4" i="22"/>
  <c r="H4" i="22"/>
  <c r="N81" i="21"/>
  <c r="M81" i="21"/>
  <c r="T73" i="21"/>
  <c r="S73" i="21"/>
  <c r="R73" i="21"/>
  <c r="Q73" i="21"/>
  <c r="P73" i="21"/>
  <c r="O73" i="21"/>
  <c r="N73" i="21"/>
  <c r="M73" i="21"/>
  <c r="N80" i="21"/>
  <c r="M80" i="21"/>
  <c r="T72" i="21"/>
  <c r="S72" i="21"/>
  <c r="R72" i="21"/>
  <c r="Q72" i="21"/>
  <c r="P72" i="21"/>
  <c r="O72" i="21"/>
  <c r="N72" i="21"/>
  <c r="M72" i="21"/>
  <c r="V64" i="21"/>
  <c r="U64" i="21"/>
  <c r="T64" i="21"/>
  <c r="S64" i="21"/>
  <c r="R64" i="21"/>
  <c r="Q64" i="21"/>
  <c r="P64" i="21"/>
  <c r="O64" i="21"/>
  <c r="N64" i="21"/>
  <c r="M64" i="21"/>
  <c r="V63" i="21"/>
  <c r="U63" i="21"/>
  <c r="T63" i="21"/>
  <c r="S63" i="21"/>
  <c r="R63" i="21"/>
  <c r="Q63" i="21"/>
  <c r="P63" i="21"/>
  <c r="O63" i="21"/>
  <c r="U79" i="21" s="1"/>
  <c r="N63" i="21"/>
  <c r="M63" i="21"/>
  <c r="U49" i="21"/>
  <c r="T49" i="21"/>
  <c r="S49" i="21"/>
  <c r="R49" i="21"/>
  <c r="Q49" i="21"/>
  <c r="P49" i="21"/>
  <c r="O49" i="21"/>
  <c r="N49" i="21"/>
  <c r="T31" i="21"/>
  <c r="S31" i="21"/>
  <c r="T29" i="21"/>
  <c r="S29" i="21"/>
  <c r="T28" i="21"/>
  <c r="S28" i="21"/>
  <c r="T27" i="21"/>
  <c r="S27" i="21"/>
  <c r="M27" i="21"/>
  <c r="M26" i="21"/>
  <c r="S25" i="21"/>
  <c r="Q25" i="21"/>
  <c r="M25" i="21"/>
  <c r="M24" i="21"/>
  <c r="T21" i="21"/>
  <c r="T20" i="21"/>
  <c r="T19" i="21"/>
  <c r="S16" i="21"/>
  <c r="R16" i="21"/>
  <c r="Q16" i="21"/>
  <c r="P16" i="21"/>
  <c r="D112" i="21" s="1"/>
  <c r="O16" i="21"/>
  <c r="D111" i="21" s="1"/>
  <c r="N16" i="21"/>
  <c r="D110" i="21" s="1"/>
  <c r="M16" i="21"/>
  <c r="D109" i="21" s="1"/>
  <c r="L16" i="21"/>
  <c r="D108" i="21" s="1"/>
  <c r="I4" i="21"/>
  <c r="H4" i="21"/>
  <c r="N81" i="20"/>
  <c r="M81" i="20"/>
  <c r="T73" i="20"/>
  <c r="S73" i="20"/>
  <c r="R73" i="20"/>
  <c r="Q73" i="20"/>
  <c r="P73" i="20"/>
  <c r="O73" i="20"/>
  <c r="N73" i="20"/>
  <c r="M73" i="20"/>
  <c r="N80" i="20"/>
  <c r="M80" i="20"/>
  <c r="T72" i="20"/>
  <c r="S72" i="20"/>
  <c r="R72" i="20"/>
  <c r="Q72" i="20"/>
  <c r="P72" i="20"/>
  <c r="O72" i="20"/>
  <c r="N72" i="20"/>
  <c r="M72" i="20"/>
  <c r="V64" i="20"/>
  <c r="U64" i="20"/>
  <c r="T64" i="20"/>
  <c r="S64" i="20"/>
  <c r="R64" i="20"/>
  <c r="Q64" i="20"/>
  <c r="P64" i="20"/>
  <c r="O64" i="20"/>
  <c r="N64" i="20"/>
  <c r="M64" i="20"/>
  <c r="V63" i="20"/>
  <c r="U63" i="20"/>
  <c r="T63" i="20"/>
  <c r="S63" i="20"/>
  <c r="R63" i="20"/>
  <c r="Q63" i="20"/>
  <c r="P63" i="20"/>
  <c r="O63" i="20"/>
  <c r="U79" i="20" s="1"/>
  <c r="N63" i="20"/>
  <c r="M63" i="20"/>
  <c r="U49" i="20"/>
  <c r="T49" i="20"/>
  <c r="S49" i="20"/>
  <c r="R49" i="20"/>
  <c r="Q49" i="20"/>
  <c r="P49" i="20"/>
  <c r="O49" i="20"/>
  <c r="N49" i="20"/>
  <c r="T31" i="20"/>
  <c r="S31" i="20"/>
  <c r="T29" i="20"/>
  <c r="S29" i="20"/>
  <c r="T28" i="20"/>
  <c r="S28" i="20"/>
  <c r="T27" i="20"/>
  <c r="S27" i="20"/>
  <c r="M27" i="20"/>
  <c r="M26" i="20"/>
  <c r="S25" i="20"/>
  <c r="Q25" i="20"/>
  <c r="M25" i="20"/>
  <c r="M24" i="20"/>
  <c r="T21" i="20"/>
  <c r="T20" i="20"/>
  <c r="T19" i="20"/>
  <c r="S16" i="20"/>
  <c r="D113" i="20" s="1"/>
  <c r="R16" i="20"/>
  <c r="D112" i="20" s="1"/>
  <c r="Q16" i="20"/>
  <c r="D111" i="20" s="1"/>
  <c r="P16" i="20"/>
  <c r="D110" i="20" s="1"/>
  <c r="O16" i="20"/>
  <c r="D109" i="20" s="1"/>
  <c r="N16" i="20"/>
  <c r="D108" i="20" s="1"/>
  <c r="M16" i="20"/>
  <c r="D107" i="20" s="1"/>
  <c r="L16" i="20"/>
  <c r="D106" i="20" s="1"/>
  <c r="I4" i="20"/>
  <c r="H4" i="20"/>
  <c r="N81" i="19"/>
  <c r="M81" i="19"/>
  <c r="T73" i="19"/>
  <c r="S73" i="19"/>
  <c r="R73" i="19"/>
  <c r="Q73" i="19"/>
  <c r="P73" i="19"/>
  <c r="O73" i="19"/>
  <c r="N73" i="19"/>
  <c r="M73" i="19"/>
  <c r="N80" i="19"/>
  <c r="M80" i="19"/>
  <c r="T72" i="19"/>
  <c r="S72" i="19"/>
  <c r="R72" i="19"/>
  <c r="Q72" i="19"/>
  <c r="P72" i="19"/>
  <c r="O72" i="19"/>
  <c r="N72" i="19"/>
  <c r="M72" i="19"/>
  <c r="V64" i="19"/>
  <c r="U64" i="19"/>
  <c r="T64" i="19"/>
  <c r="S64" i="19"/>
  <c r="R64" i="19"/>
  <c r="Q64" i="19"/>
  <c r="P64" i="19"/>
  <c r="O64" i="19"/>
  <c r="N64" i="19"/>
  <c r="M64" i="19"/>
  <c r="V63" i="19"/>
  <c r="U63" i="19"/>
  <c r="T63" i="19"/>
  <c r="S63" i="19"/>
  <c r="R63" i="19"/>
  <c r="Q63" i="19"/>
  <c r="P63" i="19"/>
  <c r="O63" i="19"/>
  <c r="U79" i="19" s="1"/>
  <c r="N63" i="19"/>
  <c r="M63" i="19"/>
  <c r="U49" i="19"/>
  <c r="T49" i="19"/>
  <c r="S49" i="19"/>
  <c r="R49" i="19"/>
  <c r="Q49" i="19"/>
  <c r="P49" i="19"/>
  <c r="O49" i="19"/>
  <c r="N49" i="19"/>
  <c r="T31" i="19"/>
  <c r="S31" i="19"/>
  <c r="T29" i="19"/>
  <c r="S29" i="19"/>
  <c r="T28" i="19"/>
  <c r="S28" i="19"/>
  <c r="T27" i="19"/>
  <c r="S27" i="19"/>
  <c r="M27" i="19"/>
  <c r="M26" i="19"/>
  <c r="S25" i="19"/>
  <c r="Q25" i="19"/>
  <c r="M25" i="19"/>
  <c r="M24" i="19"/>
  <c r="T21" i="19"/>
  <c r="T20" i="19"/>
  <c r="T19" i="19"/>
  <c r="S16" i="19"/>
  <c r="R16" i="19"/>
  <c r="Q16" i="19"/>
  <c r="P16" i="19"/>
  <c r="D112" i="19" s="1"/>
  <c r="O16" i="19"/>
  <c r="D111" i="19" s="1"/>
  <c r="N16" i="19"/>
  <c r="D110" i="19" s="1"/>
  <c r="M16" i="19"/>
  <c r="D109" i="19" s="1"/>
  <c r="L16" i="19"/>
  <c r="D108" i="19" s="1"/>
  <c r="I4" i="19"/>
  <c r="H4" i="19"/>
  <c r="N81" i="18"/>
  <c r="M81" i="18"/>
  <c r="T73" i="18"/>
  <c r="S73" i="18"/>
  <c r="R73" i="18"/>
  <c r="Q73" i="18"/>
  <c r="P73" i="18"/>
  <c r="O73" i="18"/>
  <c r="N73" i="18"/>
  <c r="M73" i="18"/>
  <c r="N80" i="18"/>
  <c r="M80" i="18"/>
  <c r="T72" i="18"/>
  <c r="S72" i="18"/>
  <c r="R72" i="18"/>
  <c r="Q72" i="18"/>
  <c r="P72" i="18"/>
  <c r="O72" i="18"/>
  <c r="N72" i="18"/>
  <c r="M72" i="18"/>
  <c r="V64" i="18"/>
  <c r="U64" i="18"/>
  <c r="T64" i="18"/>
  <c r="S64" i="18"/>
  <c r="R64" i="18"/>
  <c r="Q64" i="18"/>
  <c r="P64" i="18"/>
  <c r="O64" i="18"/>
  <c r="N64" i="18"/>
  <c r="M64" i="18"/>
  <c r="V63" i="18"/>
  <c r="U63" i="18"/>
  <c r="T63" i="18"/>
  <c r="S63" i="18"/>
  <c r="R63" i="18"/>
  <c r="Q63" i="18"/>
  <c r="P63" i="18"/>
  <c r="O63" i="18"/>
  <c r="U79" i="18" s="1"/>
  <c r="N63" i="18"/>
  <c r="M63" i="18"/>
  <c r="U49" i="18"/>
  <c r="T49" i="18"/>
  <c r="S49" i="18"/>
  <c r="R49" i="18"/>
  <c r="Q49" i="18"/>
  <c r="P49" i="18"/>
  <c r="O49" i="18"/>
  <c r="N49" i="18"/>
  <c r="T31" i="18"/>
  <c r="S31" i="18"/>
  <c r="T29" i="18"/>
  <c r="S29" i="18"/>
  <c r="T28" i="18"/>
  <c r="S28" i="18"/>
  <c r="T27" i="18"/>
  <c r="S27" i="18"/>
  <c r="M27" i="18"/>
  <c r="M26" i="18"/>
  <c r="S25" i="18"/>
  <c r="Q25" i="18"/>
  <c r="M25" i="18"/>
  <c r="M24" i="18"/>
  <c r="T21" i="18"/>
  <c r="T20" i="18"/>
  <c r="T19" i="18"/>
  <c r="S16" i="18"/>
  <c r="R16" i="18"/>
  <c r="Q16" i="18"/>
  <c r="P16" i="18"/>
  <c r="D112" i="18" s="1"/>
  <c r="O16" i="18"/>
  <c r="N16" i="18"/>
  <c r="D110" i="18" s="1"/>
  <c r="M16" i="18"/>
  <c r="D109" i="18" s="1"/>
  <c r="L16" i="18"/>
  <c r="D108" i="18" s="1"/>
  <c r="D111" i="18"/>
  <c r="I4" i="18"/>
  <c r="H4" i="18"/>
  <c r="N81" i="17"/>
  <c r="M81" i="17"/>
  <c r="T73" i="17"/>
  <c r="S73" i="17"/>
  <c r="R73" i="17"/>
  <c r="Q73" i="17"/>
  <c r="P73" i="17"/>
  <c r="O73" i="17"/>
  <c r="N73" i="17"/>
  <c r="M73" i="17"/>
  <c r="N80" i="17"/>
  <c r="M80" i="17"/>
  <c r="T72" i="17"/>
  <c r="S72" i="17"/>
  <c r="R72" i="17"/>
  <c r="Q72" i="17"/>
  <c r="P72" i="17"/>
  <c r="O72" i="17"/>
  <c r="N72" i="17"/>
  <c r="M72" i="17"/>
  <c r="V64" i="17"/>
  <c r="U64" i="17"/>
  <c r="T64" i="17"/>
  <c r="S64" i="17"/>
  <c r="R64" i="17"/>
  <c r="Q64" i="17"/>
  <c r="P64" i="17"/>
  <c r="O64" i="17"/>
  <c r="N64" i="17"/>
  <c r="M64" i="17"/>
  <c r="U79" i="17"/>
  <c r="U49" i="17"/>
  <c r="T49" i="17"/>
  <c r="S49" i="17"/>
  <c r="R49" i="17"/>
  <c r="Q49" i="17"/>
  <c r="P49" i="17"/>
  <c r="O49" i="17"/>
  <c r="N49" i="17"/>
  <c r="T31" i="17"/>
  <c r="S31" i="17"/>
  <c r="T29" i="17"/>
  <c r="S29" i="17"/>
  <c r="T28" i="17"/>
  <c r="S28" i="17"/>
  <c r="T27" i="17"/>
  <c r="S27" i="17"/>
  <c r="M27" i="17"/>
  <c r="M26" i="17"/>
  <c r="S25" i="17"/>
  <c r="Q25" i="17"/>
  <c r="M25" i="17"/>
  <c r="M24" i="17"/>
  <c r="T21" i="17"/>
  <c r="T20" i="17"/>
  <c r="T19" i="17"/>
  <c r="S16" i="17"/>
  <c r="R16" i="17"/>
  <c r="Q16" i="17"/>
  <c r="P16" i="17"/>
  <c r="D112" i="17" s="1"/>
  <c r="O16" i="17"/>
  <c r="D111" i="17" s="1"/>
  <c r="N16" i="17"/>
  <c r="M16" i="17"/>
  <c r="D109" i="17" s="1"/>
  <c r="L16" i="17"/>
  <c r="I4" i="17"/>
  <c r="H4" i="17"/>
  <c r="V73" i="16"/>
  <c r="U73" i="16"/>
  <c r="T73" i="16"/>
  <c r="S73" i="16"/>
  <c r="R73" i="16"/>
  <c r="Q73" i="16"/>
  <c r="P73" i="16"/>
  <c r="O73" i="16"/>
  <c r="N73" i="16"/>
  <c r="M73" i="16"/>
  <c r="V72" i="16"/>
  <c r="U72" i="16"/>
  <c r="T72" i="16"/>
  <c r="S72" i="16"/>
  <c r="R72" i="16"/>
  <c r="Q72" i="16"/>
  <c r="P72" i="16"/>
  <c r="O72" i="16"/>
  <c r="N72" i="16"/>
  <c r="M72" i="16"/>
  <c r="V64" i="16"/>
  <c r="U64" i="16"/>
  <c r="T64" i="16"/>
  <c r="S64" i="16"/>
  <c r="R64" i="16"/>
  <c r="Q64" i="16"/>
  <c r="P64" i="16"/>
  <c r="O64" i="16"/>
  <c r="N64" i="16"/>
  <c r="M64" i="16"/>
  <c r="V63" i="16"/>
  <c r="U63" i="16"/>
  <c r="T63" i="16"/>
  <c r="S63" i="16"/>
  <c r="R63" i="16"/>
  <c r="Q63" i="16"/>
  <c r="P63" i="16"/>
  <c r="O63" i="16"/>
  <c r="U79" i="16" s="1"/>
  <c r="N63" i="16"/>
  <c r="M63" i="16"/>
  <c r="T31" i="16"/>
  <c r="S31" i="16"/>
  <c r="T29" i="16"/>
  <c r="S29" i="16"/>
  <c r="T28" i="16"/>
  <c r="S28" i="16"/>
  <c r="T27" i="16"/>
  <c r="S27" i="16"/>
  <c r="M27" i="16"/>
  <c r="M26" i="16"/>
  <c r="S25" i="16"/>
  <c r="Q25" i="16"/>
  <c r="M25" i="16"/>
  <c r="M24" i="16"/>
  <c r="T21" i="16"/>
  <c r="T20" i="16"/>
  <c r="T19" i="16"/>
  <c r="S16" i="16"/>
  <c r="R16" i="16"/>
  <c r="Q16" i="16"/>
  <c r="P16" i="16"/>
  <c r="D112" i="16" s="1"/>
  <c r="O16" i="16"/>
  <c r="D111" i="16" s="1"/>
  <c r="N16" i="16"/>
  <c r="D110" i="16" s="1"/>
  <c r="M16" i="16"/>
  <c r="D109" i="16" s="1"/>
  <c r="L16" i="16"/>
  <c r="I4" i="16"/>
  <c r="H4" i="16"/>
  <c r="V73" i="15"/>
  <c r="U73" i="15"/>
  <c r="T73" i="15"/>
  <c r="S73" i="15"/>
  <c r="R73" i="15"/>
  <c r="Q73" i="15"/>
  <c r="P73" i="15"/>
  <c r="O73" i="15"/>
  <c r="N73" i="15"/>
  <c r="M73" i="15"/>
  <c r="V72" i="15"/>
  <c r="U72" i="15"/>
  <c r="T72" i="15"/>
  <c r="S72" i="15"/>
  <c r="R72" i="15"/>
  <c r="Q72" i="15"/>
  <c r="P72" i="15"/>
  <c r="O72" i="15"/>
  <c r="N72" i="15"/>
  <c r="M72" i="15"/>
  <c r="V64" i="15"/>
  <c r="U64" i="15"/>
  <c r="T64" i="15"/>
  <c r="S64" i="15"/>
  <c r="R64" i="15"/>
  <c r="Q64" i="15"/>
  <c r="P64" i="15"/>
  <c r="O64" i="15"/>
  <c r="N64" i="15"/>
  <c r="M64" i="15"/>
  <c r="V63" i="15"/>
  <c r="U63" i="15"/>
  <c r="T63" i="15"/>
  <c r="S63" i="15"/>
  <c r="R63" i="15"/>
  <c r="Q63" i="15"/>
  <c r="P63" i="15"/>
  <c r="O63" i="15"/>
  <c r="U79" i="15" s="1"/>
  <c r="N63" i="15"/>
  <c r="M63" i="15"/>
  <c r="U49" i="15"/>
  <c r="T49" i="15"/>
  <c r="S49" i="15"/>
  <c r="R49" i="15"/>
  <c r="Q49" i="15"/>
  <c r="P49" i="15"/>
  <c r="O49" i="15"/>
  <c r="N49" i="15"/>
  <c r="T31" i="15"/>
  <c r="S31" i="15"/>
  <c r="T29" i="15"/>
  <c r="S29" i="15"/>
  <c r="T28" i="15"/>
  <c r="S28" i="15"/>
  <c r="T27" i="15"/>
  <c r="S27" i="15"/>
  <c r="M27" i="15"/>
  <c r="M26" i="15"/>
  <c r="S25" i="15"/>
  <c r="Q25" i="15"/>
  <c r="M25" i="15"/>
  <c r="M24" i="15"/>
  <c r="T21" i="15"/>
  <c r="T20" i="15"/>
  <c r="T19" i="15"/>
  <c r="S16" i="15"/>
  <c r="R16" i="15"/>
  <c r="Q16" i="15"/>
  <c r="P16" i="15"/>
  <c r="D112" i="15" s="1"/>
  <c r="O16" i="15"/>
  <c r="N16" i="15"/>
  <c r="D110" i="15" s="1"/>
  <c r="M16" i="15"/>
  <c r="D109" i="15" s="1"/>
  <c r="L16" i="15"/>
  <c r="D111" i="15"/>
  <c r="I4" i="15"/>
  <c r="H4" i="15"/>
  <c r="M80" i="8"/>
  <c r="V73" i="14"/>
  <c r="U73" i="14"/>
  <c r="T73" i="14"/>
  <c r="S73" i="14"/>
  <c r="R73" i="14"/>
  <c r="Q73" i="14"/>
  <c r="P73" i="14"/>
  <c r="O73" i="14"/>
  <c r="N73" i="14"/>
  <c r="M73" i="14"/>
  <c r="V72" i="14"/>
  <c r="U72" i="14"/>
  <c r="T72" i="14"/>
  <c r="S72" i="14"/>
  <c r="R72" i="14"/>
  <c r="Q72" i="14"/>
  <c r="P72" i="14"/>
  <c r="O72" i="14"/>
  <c r="N72" i="14"/>
  <c r="M72" i="14"/>
  <c r="V64" i="14"/>
  <c r="U64" i="14"/>
  <c r="T64" i="14"/>
  <c r="S64" i="14"/>
  <c r="R64" i="14"/>
  <c r="Q64" i="14"/>
  <c r="P64" i="14"/>
  <c r="O64" i="14"/>
  <c r="N64" i="14"/>
  <c r="M64" i="14"/>
  <c r="V63" i="14"/>
  <c r="U63" i="14"/>
  <c r="T63" i="14"/>
  <c r="S63" i="14"/>
  <c r="R63" i="14"/>
  <c r="Q63" i="14"/>
  <c r="P63" i="14"/>
  <c r="O63" i="14"/>
  <c r="U79" i="14" s="1"/>
  <c r="N63" i="14"/>
  <c r="M63" i="14"/>
  <c r="U49" i="14"/>
  <c r="T49" i="14"/>
  <c r="S49" i="14"/>
  <c r="R49" i="14"/>
  <c r="Q49" i="14"/>
  <c r="P49" i="14"/>
  <c r="O49" i="14"/>
  <c r="N49" i="14"/>
  <c r="T31" i="14"/>
  <c r="S31" i="14"/>
  <c r="T29" i="14"/>
  <c r="S29" i="14"/>
  <c r="T28" i="14"/>
  <c r="S28" i="14"/>
  <c r="T27" i="14"/>
  <c r="S27" i="14"/>
  <c r="M27" i="14"/>
  <c r="M26" i="14"/>
  <c r="S25" i="14"/>
  <c r="Q25" i="14"/>
  <c r="M25" i="14"/>
  <c r="T21" i="14"/>
  <c r="T20" i="14"/>
  <c r="T19" i="14"/>
  <c r="S16" i="14"/>
  <c r="D115" i="14" s="1"/>
  <c r="R16" i="14"/>
  <c r="D114" i="14" s="1"/>
  <c r="Q16" i="14"/>
  <c r="D113" i="14" s="1"/>
  <c r="P16" i="14"/>
  <c r="O16" i="14"/>
  <c r="N16" i="14"/>
  <c r="M16" i="14"/>
  <c r="D109" i="14" s="1"/>
  <c r="L16" i="14"/>
  <c r="D108" i="14" s="1"/>
  <c r="I4" i="14"/>
  <c r="H4" i="14"/>
  <c r="U49" i="13"/>
  <c r="T49" i="13"/>
  <c r="S49" i="13"/>
  <c r="R49" i="13"/>
  <c r="Q49" i="13"/>
  <c r="P49" i="13"/>
  <c r="O49" i="13"/>
  <c r="N49" i="13"/>
  <c r="T31" i="13"/>
  <c r="S31" i="13"/>
  <c r="T29" i="13"/>
  <c r="S29" i="13"/>
  <c r="T28" i="13"/>
  <c r="S28" i="13"/>
  <c r="T27" i="13"/>
  <c r="S27" i="13"/>
  <c r="M27" i="13"/>
  <c r="M26" i="13"/>
  <c r="S25" i="13"/>
  <c r="Q25" i="13"/>
  <c r="M25" i="13"/>
  <c r="M24" i="13"/>
  <c r="T21" i="13"/>
  <c r="T20" i="13"/>
  <c r="T19" i="13"/>
  <c r="S16" i="13"/>
  <c r="R16" i="13"/>
  <c r="Q16" i="13"/>
  <c r="P16" i="13"/>
  <c r="O16" i="13"/>
  <c r="N16" i="13"/>
  <c r="M16" i="13"/>
  <c r="L16" i="13"/>
  <c r="I4" i="13"/>
  <c r="H4" i="13"/>
  <c r="E102" i="26" l="1"/>
  <c r="E90" i="26"/>
  <c r="E91" i="26" s="1"/>
  <c r="E90" i="22"/>
  <c r="E91" i="22" s="1"/>
  <c r="E102" i="22"/>
  <c r="E90" i="24"/>
  <c r="E91" i="24" s="1"/>
  <c r="E102" i="24"/>
  <c r="E102" i="23"/>
  <c r="E90" i="23"/>
  <c r="E102" i="21"/>
  <c r="E90" i="21"/>
  <c r="E90" i="19"/>
  <c r="E102" i="19"/>
  <c r="E102" i="18"/>
  <c r="E90" i="18"/>
  <c r="E90" i="17"/>
  <c r="E102" i="17"/>
  <c r="E102" i="16"/>
  <c r="E90" i="16"/>
  <c r="E102" i="15"/>
  <c r="E90" i="15"/>
  <c r="E90" i="14"/>
  <c r="E102" i="14"/>
  <c r="E90" i="13"/>
  <c r="E91" i="13" s="1"/>
  <c r="E102" i="13"/>
  <c r="E90" i="20"/>
  <c r="E91" i="20" s="1"/>
  <c r="E102" i="20"/>
  <c r="U80" i="26"/>
  <c r="U79" i="27"/>
  <c r="U80" i="24"/>
  <c r="U80" i="27"/>
  <c r="U80" i="25"/>
  <c r="U80" i="22"/>
  <c r="U80" i="23"/>
  <c r="U80" i="20"/>
  <c r="U80" i="21"/>
  <c r="U80" i="19"/>
  <c r="O80" i="19"/>
  <c r="U80" i="18"/>
  <c r="O81" i="19"/>
  <c r="U80" i="17"/>
  <c r="U80" i="16"/>
  <c r="U80" i="15"/>
  <c r="U80" i="14"/>
  <c r="O80" i="20"/>
  <c r="O81" i="20"/>
  <c r="O80" i="15"/>
  <c r="O81" i="15"/>
  <c r="O80" i="27"/>
  <c r="O81" i="27"/>
  <c r="O81" i="26"/>
  <c r="O80" i="26"/>
  <c r="O80" i="25"/>
  <c r="O81" i="25"/>
  <c r="O80" i="22"/>
  <c r="O81" i="22"/>
  <c r="O81" i="24"/>
  <c r="O80" i="24"/>
  <c r="O80" i="23"/>
  <c r="O81" i="23"/>
  <c r="O80" i="21"/>
  <c r="O81" i="21"/>
  <c r="O80" i="18"/>
  <c r="O81" i="18"/>
  <c r="O80" i="17"/>
  <c r="O81" i="17"/>
  <c r="O80" i="16"/>
  <c r="O81" i="16"/>
  <c r="O80" i="14"/>
  <c r="O81" i="14"/>
  <c r="O76" i="8"/>
  <c r="O79" i="8"/>
  <c r="O78" i="8"/>
  <c r="O77" i="8"/>
  <c r="S30" i="8"/>
  <c r="T30" i="8"/>
  <c r="M81" i="8"/>
  <c r="M25" i="8"/>
  <c r="M26" i="8"/>
  <c r="P73" i="8"/>
  <c r="Y67" i="8"/>
  <c r="S28" i="8"/>
  <c r="U31" i="16"/>
  <c r="V64" i="8"/>
  <c r="M64" i="8"/>
  <c r="U25" i="15"/>
  <c r="U27" i="15"/>
  <c r="U31" i="15"/>
  <c r="M73" i="8"/>
  <c r="M24" i="8"/>
  <c r="S31" i="8"/>
  <c r="U31" i="8" s="1"/>
  <c r="T64" i="8"/>
  <c r="P72" i="8"/>
  <c r="P63" i="8"/>
  <c r="N63" i="8"/>
  <c r="Q64" i="8"/>
  <c r="O64" i="8"/>
  <c r="U25" i="24"/>
  <c r="U27" i="24"/>
  <c r="U79" i="24"/>
  <c r="T21" i="8"/>
  <c r="O100" i="12"/>
  <c r="E96" i="12"/>
  <c r="E89" i="12"/>
  <c r="E91" i="12" s="1"/>
  <c r="O87" i="12"/>
  <c r="E94" i="12"/>
  <c r="E95" i="12"/>
  <c r="E97" i="12"/>
  <c r="M28" i="24"/>
  <c r="O92" i="24" s="1"/>
  <c r="T73" i="8"/>
  <c r="U78" i="20"/>
  <c r="O103" i="20" s="1"/>
  <c r="U27" i="20"/>
  <c r="S49" i="8"/>
  <c r="M28" i="14"/>
  <c r="O93" i="14" s="1"/>
  <c r="U78" i="14"/>
  <c r="O103" i="14" s="1"/>
  <c r="U25" i="16"/>
  <c r="U27" i="16"/>
  <c r="U25" i="21"/>
  <c r="U27" i="21"/>
  <c r="U25" i="22"/>
  <c r="U27" i="22"/>
  <c r="M28" i="23"/>
  <c r="O93" i="23" s="1"/>
  <c r="U25" i="23"/>
  <c r="U27" i="23"/>
  <c r="U78" i="23"/>
  <c r="O103" i="23" s="1"/>
  <c r="U27" i="26"/>
  <c r="U28" i="26"/>
  <c r="O101" i="27"/>
  <c r="U28" i="27"/>
  <c r="U78" i="27"/>
  <c r="O103" i="27" s="1"/>
  <c r="U31" i="19"/>
  <c r="U28" i="22"/>
  <c r="U72" i="8"/>
  <c r="Y70" i="8"/>
  <c r="S72" i="8"/>
  <c r="V73" i="8"/>
  <c r="R73" i="8"/>
  <c r="N73" i="8"/>
  <c r="P64" i="8"/>
  <c r="T50" i="27"/>
  <c r="Q63" i="8"/>
  <c r="O63" i="8"/>
  <c r="U64" i="8"/>
  <c r="S64" i="8"/>
  <c r="N64" i="8"/>
  <c r="O16" i="8"/>
  <c r="Q16" i="8"/>
  <c r="M16" i="8"/>
  <c r="Y71" i="8"/>
  <c r="V72" i="8"/>
  <c r="T72" i="8"/>
  <c r="R72" i="8"/>
  <c r="N72" i="8"/>
  <c r="M27" i="8"/>
  <c r="Y68" i="8"/>
  <c r="U73" i="8"/>
  <c r="S73" i="8"/>
  <c r="Q73" i="8"/>
  <c r="O73" i="8"/>
  <c r="U78" i="22"/>
  <c r="O103" i="22" s="1"/>
  <c r="O103" i="13"/>
  <c r="U27" i="13"/>
  <c r="P16" i="8"/>
  <c r="N16" i="8"/>
  <c r="U28" i="23"/>
  <c r="O88" i="23" s="1"/>
  <c r="U28" i="24"/>
  <c r="U31" i="27"/>
  <c r="P50" i="20"/>
  <c r="M28" i="20"/>
  <c r="O93" i="20" s="1"/>
  <c r="S16" i="8"/>
  <c r="M28" i="18"/>
  <c r="O92" i="18" s="1"/>
  <c r="U31" i="18"/>
  <c r="Y69" i="8"/>
  <c r="O49" i="8"/>
  <c r="U49" i="8"/>
  <c r="Q72" i="8"/>
  <c r="U25" i="17"/>
  <c r="U27" i="17"/>
  <c r="T50" i="14"/>
  <c r="D112" i="14"/>
  <c r="D111" i="14"/>
  <c r="D110" i="14"/>
  <c r="U78" i="25"/>
  <c r="O103" i="25" s="1"/>
  <c r="T50" i="25"/>
  <c r="U27" i="25"/>
  <c r="U28" i="25"/>
  <c r="U25" i="25"/>
  <c r="O91" i="25"/>
  <c r="T49" i="8"/>
  <c r="D110" i="17"/>
  <c r="O101" i="25"/>
  <c r="U25" i="14"/>
  <c r="U27" i="14"/>
  <c r="U28" i="14"/>
  <c r="U29" i="14"/>
  <c r="O101" i="14"/>
  <c r="U76" i="17"/>
  <c r="O104" i="17" s="1"/>
  <c r="T50" i="17"/>
  <c r="D114" i="17"/>
  <c r="D113" i="17"/>
  <c r="D115" i="17"/>
  <c r="U29" i="17"/>
  <c r="U31" i="17"/>
  <c r="U28" i="17"/>
  <c r="O101" i="17"/>
  <c r="D108" i="17"/>
  <c r="U78" i="16"/>
  <c r="O103" i="16" s="1"/>
  <c r="T50" i="16"/>
  <c r="M28" i="16"/>
  <c r="O92" i="16" s="1"/>
  <c r="D113" i="16"/>
  <c r="D115" i="16"/>
  <c r="D114" i="16"/>
  <c r="U29" i="16"/>
  <c r="U28" i="16"/>
  <c r="O101" i="16"/>
  <c r="O91" i="16"/>
  <c r="D108" i="16"/>
  <c r="T50" i="13"/>
  <c r="U29" i="13"/>
  <c r="U28" i="13"/>
  <c r="U25" i="13"/>
  <c r="O101" i="13"/>
  <c r="T50" i="23"/>
  <c r="U29" i="23"/>
  <c r="U31" i="23"/>
  <c r="O101" i="23"/>
  <c r="T50" i="20"/>
  <c r="N50" i="20"/>
  <c r="O92" i="20"/>
  <c r="U29" i="20"/>
  <c r="U28" i="20"/>
  <c r="U25" i="20"/>
  <c r="T19" i="8"/>
  <c r="O101" i="20"/>
  <c r="T22" i="27"/>
  <c r="O95" i="27" s="1"/>
  <c r="S29" i="8"/>
  <c r="P49" i="8"/>
  <c r="U78" i="21"/>
  <c r="O103" i="21" s="1"/>
  <c r="T50" i="21"/>
  <c r="N50" i="21"/>
  <c r="P50" i="21"/>
  <c r="D114" i="21"/>
  <c r="D113" i="21"/>
  <c r="D115" i="21"/>
  <c r="U31" i="21"/>
  <c r="U28" i="21"/>
  <c r="O101" i="21"/>
  <c r="U76" i="18"/>
  <c r="U78" i="18"/>
  <c r="O103" i="18" s="1"/>
  <c r="T50" i="18"/>
  <c r="D113" i="18"/>
  <c r="D115" i="18"/>
  <c r="D114" i="18"/>
  <c r="U25" i="18"/>
  <c r="U27" i="18"/>
  <c r="U28" i="18"/>
  <c r="O88" i="18" s="1"/>
  <c r="T22" i="18"/>
  <c r="O95" i="18" s="1"/>
  <c r="O104" i="18"/>
  <c r="O101" i="18"/>
  <c r="I4" i="8"/>
  <c r="O91" i="27"/>
  <c r="U78" i="26"/>
  <c r="O103" i="26" s="1"/>
  <c r="R49" i="8"/>
  <c r="T50" i="26"/>
  <c r="N50" i="26"/>
  <c r="P50" i="26"/>
  <c r="U29" i="26"/>
  <c r="U25" i="26"/>
  <c r="O101" i="26"/>
  <c r="O72" i="8"/>
  <c r="P50" i="22"/>
  <c r="T50" i="22"/>
  <c r="L16" i="8"/>
  <c r="U31" i="22"/>
  <c r="O94" i="22" s="1"/>
  <c r="O101" i="22"/>
  <c r="U78" i="24"/>
  <c r="O103" i="24" s="1"/>
  <c r="T50" i="24"/>
  <c r="P50" i="24"/>
  <c r="U31" i="24"/>
  <c r="O101" i="24"/>
  <c r="I9" i="8"/>
  <c r="U78" i="19"/>
  <c r="O103" i="19" s="1"/>
  <c r="T50" i="19"/>
  <c r="P50" i="19"/>
  <c r="Q49" i="8"/>
  <c r="M28" i="19"/>
  <c r="O92" i="19" s="1"/>
  <c r="D115" i="19"/>
  <c r="D114" i="19"/>
  <c r="D113" i="19"/>
  <c r="U29" i="19"/>
  <c r="U27" i="19"/>
  <c r="O94" i="19" s="1"/>
  <c r="U28" i="19"/>
  <c r="U25" i="19"/>
  <c r="O101" i="19"/>
  <c r="U78" i="15"/>
  <c r="O103" i="15" s="1"/>
  <c r="P50" i="15"/>
  <c r="N49" i="8"/>
  <c r="T50" i="15"/>
  <c r="M28" i="15"/>
  <c r="O92" i="15" s="1"/>
  <c r="R16" i="8"/>
  <c r="D115" i="15"/>
  <c r="D114" i="15"/>
  <c r="D113" i="15"/>
  <c r="U29" i="15"/>
  <c r="U28" i="15"/>
  <c r="O101" i="15"/>
  <c r="O88" i="15"/>
  <c r="D108" i="15"/>
  <c r="H4" i="8"/>
  <c r="E4" i="5" s="1"/>
  <c r="U76" i="26"/>
  <c r="O104" i="26" s="1"/>
  <c r="U76" i="25"/>
  <c r="O104" i="25" s="1"/>
  <c r="U76" i="22"/>
  <c r="O104" i="22" s="1"/>
  <c r="U76" i="24"/>
  <c r="O104" i="24" s="1"/>
  <c r="U76" i="23"/>
  <c r="O104" i="23" s="1"/>
  <c r="U76" i="20"/>
  <c r="O104" i="20" s="1"/>
  <c r="U76" i="21"/>
  <c r="O104" i="21" s="1"/>
  <c r="U76" i="19"/>
  <c r="O104" i="19" s="1"/>
  <c r="U78" i="17"/>
  <c r="O103" i="17" s="1"/>
  <c r="U76" i="16"/>
  <c r="O104" i="16" s="1"/>
  <c r="U76" i="15"/>
  <c r="O104" i="15" s="1"/>
  <c r="U76" i="14"/>
  <c r="O104" i="14" s="1"/>
  <c r="O104" i="13"/>
  <c r="M63" i="8"/>
  <c r="Y66" i="8"/>
  <c r="R50" i="26"/>
  <c r="P50" i="25"/>
  <c r="N50" i="25"/>
  <c r="R50" i="25"/>
  <c r="N50" i="22"/>
  <c r="R50" i="22"/>
  <c r="N50" i="24"/>
  <c r="R50" i="24"/>
  <c r="P50" i="23"/>
  <c r="N50" i="23"/>
  <c r="R50" i="23"/>
  <c r="R50" i="20"/>
  <c r="R50" i="21"/>
  <c r="N50" i="19"/>
  <c r="R50" i="19"/>
  <c r="P50" i="18"/>
  <c r="N50" i="18"/>
  <c r="R50" i="18"/>
  <c r="P50" i="17"/>
  <c r="N50" i="17"/>
  <c r="R50" i="17"/>
  <c r="P50" i="16"/>
  <c r="N50" i="16"/>
  <c r="R50" i="16"/>
  <c r="N50" i="15"/>
  <c r="R50" i="15"/>
  <c r="N50" i="14"/>
  <c r="R50" i="14"/>
  <c r="P50" i="14"/>
  <c r="P50" i="13"/>
  <c r="N50" i="13"/>
  <c r="R50" i="13"/>
  <c r="M28" i="26"/>
  <c r="O92" i="26" s="1"/>
  <c r="M28" i="25"/>
  <c r="O92" i="25" s="1"/>
  <c r="M28" i="22"/>
  <c r="O92" i="22" s="1"/>
  <c r="M28" i="21"/>
  <c r="O92" i="21" s="1"/>
  <c r="M28" i="17"/>
  <c r="O92" i="17" s="1"/>
  <c r="M28" i="13"/>
  <c r="U30" i="27"/>
  <c r="U29" i="27"/>
  <c r="U30" i="26"/>
  <c r="U31" i="26"/>
  <c r="T22" i="26"/>
  <c r="O95" i="26" s="1"/>
  <c r="U30" i="25"/>
  <c r="U29" i="25"/>
  <c r="U31" i="25"/>
  <c r="O94" i="25" s="1"/>
  <c r="T22" i="25"/>
  <c r="O95" i="25" s="1"/>
  <c r="U30" i="22"/>
  <c r="U29" i="22"/>
  <c r="T22" i="22"/>
  <c r="O95" i="22" s="1"/>
  <c r="U29" i="24"/>
  <c r="U30" i="24"/>
  <c r="T22" i="24"/>
  <c r="O95" i="24" s="1"/>
  <c r="U30" i="23"/>
  <c r="T22" i="23"/>
  <c r="O95" i="23" s="1"/>
  <c r="U30" i="20"/>
  <c r="U31" i="20"/>
  <c r="O94" i="20" s="1"/>
  <c r="T22" i="20"/>
  <c r="O95" i="20" s="1"/>
  <c r="U30" i="21"/>
  <c r="U29" i="21"/>
  <c r="T22" i="21"/>
  <c r="O95" i="21" s="1"/>
  <c r="U30" i="19"/>
  <c r="T22" i="19"/>
  <c r="O95" i="19" s="1"/>
  <c r="U30" i="18"/>
  <c r="U29" i="18"/>
  <c r="U30" i="17"/>
  <c r="T22" i="17"/>
  <c r="O95" i="17" s="1"/>
  <c r="U30" i="16"/>
  <c r="T29" i="8"/>
  <c r="T22" i="16"/>
  <c r="O95" i="16" s="1"/>
  <c r="T20" i="8"/>
  <c r="S25" i="8"/>
  <c r="U30" i="15"/>
  <c r="T28" i="8"/>
  <c r="Q25" i="8"/>
  <c r="T22" i="15"/>
  <c r="O95" i="15" s="1"/>
  <c r="U30" i="14"/>
  <c r="U31" i="14"/>
  <c r="T22" i="14"/>
  <c r="O95" i="14" s="1"/>
  <c r="U30" i="13"/>
  <c r="U31" i="13"/>
  <c r="T22" i="13"/>
  <c r="O95" i="13" s="1"/>
  <c r="U27" i="8"/>
  <c r="O106" i="26"/>
  <c r="O106" i="25"/>
  <c r="O106" i="22"/>
  <c r="O106" i="24"/>
  <c r="O106" i="23"/>
  <c r="O106" i="20"/>
  <c r="O106" i="21"/>
  <c r="O106" i="19"/>
  <c r="O106" i="18"/>
  <c r="O106" i="17"/>
  <c r="O106" i="16"/>
  <c r="O106" i="15"/>
  <c r="O106" i="14"/>
  <c r="O106" i="13"/>
  <c r="O106" i="27"/>
  <c r="N50" i="27"/>
  <c r="P50" i="27"/>
  <c r="R50" i="27"/>
  <c r="U76" i="27"/>
  <c r="O104" i="27" s="1"/>
  <c r="M28" i="27"/>
  <c r="O92" i="27" s="1"/>
  <c r="U25" i="27"/>
  <c r="U27" i="27"/>
  <c r="O91" i="26"/>
  <c r="O91" i="20"/>
  <c r="O91" i="21"/>
  <c r="B34" i="21"/>
  <c r="B34" i="19"/>
  <c r="O91" i="19"/>
  <c r="B34" i="18"/>
  <c r="B34" i="17"/>
  <c r="O91" i="17"/>
  <c r="B34" i="16"/>
  <c r="B34" i="15"/>
  <c r="O91" i="15"/>
  <c r="O91" i="14"/>
  <c r="B34" i="14"/>
  <c r="U75" i="27"/>
  <c r="O105" i="27" s="1"/>
  <c r="U77" i="27"/>
  <c r="O102" i="27" s="1"/>
  <c r="U75" i="26"/>
  <c r="O105" i="26" s="1"/>
  <c r="U77" i="26"/>
  <c r="O102" i="26" s="1"/>
  <c r="U75" i="25"/>
  <c r="O105" i="25" s="1"/>
  <c r="U77" i="25"/>
  <c r="O102" i="25" s="1"/>
  <c r="U75" i="24"/>
  <c r="O105" i="24" s="1"/>
  <c r="U77" i="24"/>
  <c r="O102" i="24" s="1"/>
  <c r="U75" i="23"/>
  <c r="O105" i="23" s="1"/>
  <c r="U77" i="23"/>
  <c r="O102" i="23" s="1"/>
  <c r="U75" i="22"/>
  <c r="O105" i="22" s="1"/>
  <c r="U77" i="22"/>
  <c r="O102" i="22" s="1"/>
  <c r="U75" i="21"/>
  <c r="O105" i="21" s="1"/>
  <c r="U77" i="21"/>
  <c r="O102" i="21" s="1"/>
  <c r="U75" i="20"/>
  <c r="O105" i="20" s="1"/>
  <c r="U77" i="20"/>
  <c r="O102" i="20" s="1"/>
  <c r="B33" i="19"/>
  <c r="U75" i="19"/>
  <c r="O105" i="19" s="1"/>
  <c r="U77" i="19"/>
  <c r="O102" i="19" s="1"/>
  <c r="U75" i="18"/>
  <c r="O105" i="18" s="1"/>
  <c r="U77" i="18"/>
  <c r="O102" i="18" s="1"/>
  <c r="U75" i="17"/>
  <c r="O105" i="17" s="1"/>
  <c r="U77" i="17"/>
  <c r="O102" i="17" s="1"/>
  <c r="B33" i="16"/>
  <c r="U75" i="16"/>
  <c r="O105" i="16" s="1"/>
  <c r="U77" i="16"/>
  <c r="O102" i="16" s="1"/>
  <c r="U75" i="15"/>
  <c r="O105" i="15" s="1"/>
  <c r="U77" i="15"/>
  <c r="O102" i="15" s="1"/>
  <c r="B33" i="14"/>
  <c r="U75" i="14"/>
  <c r="O105" i="14" s="1"/>
  <c r="U77" i="14"/>
  <c r="O102" i="14" s="1"/>
  <c r="O105" i="13"/>
  <c r="O102" i="13"/>
  <c r="H9" i="8"/>
  <c r="E96" i="19" l="1"/>
  <c r="E97" i="19"/>
  <c r="E89" i="19"/>
  <c r="E95" i="19"/>
  <c r="E94" i="19"/>
  <c r="E93" i="19"/>
  <c r="E91" i="19"/>
  <c r="E97" i="16"/>
  <c r="E89" i="16"/>
  <c r="E96" i="16"/>
  <c r="E95" i="16"/>
  <c r="E93" i="16"/>
  <c r="E94" i="16"/>
  <c r="E91" i="16"/>
  <c r="E89" i="14"/>
  <c r="E97" i="14"/>
  <c r="E96" i="14"/>
  <c r="E95" i="14"/>
  <c r="E94" i="14"/>
  <c r="E93" i="14"/>
  <c r="E91" i="14"/>
  <c r="U81" i="20"/>
  <c r="U81" i="19"/>
  <c r="O94" i="24"/>
  <c r="Q80" i="25"/>
  <c r="O100" i="25" s="1"/>
  <c r="U81" i="17"/>
  <c r="U81" i="15"/>
  <c r="O80" i="8"/>
  <c r="U81" i="21"/>
  <c r="T50" i="8"/>
  <c r="O81" i="8"/>
  <c r="U80" i="8"/>
  <c r="Q80" i="17"/>
  <c r="Q80" i="24"/>
  <c r="O100" i="24" s="1"/>
  <c r="U81" i="14"/>
  <c r="O88" i="27"/>
  <c r="O88" i="19"/>
  <c r="D52" i="8"/>
  <c r="O91" i="18"/>
  <c r="N22" i="5"/>
  <c r="D33" i="8"/>
  <c r="AF71" i="8"/>
  <c r="Q80" i="16"/>
  <c r="O100" i="16" s="1"/>
  <c r="U79" i="8"/>
  <c r="O92" i="14"/>
  <c r="Q80" i="14"/>
  <c r="O100" i="14" s="1"/>
  <c r="AF70" i="8"/>
  <c r="B33" i="18"/>
  <c r="O92" i="23"/>
  <c r="O94" i="23"/>
  <c r="Q80" i="15"/>
  <c r="B33" i="23"/>
  <c r="O88" i="24"/>
  <c r="O94" i="18"/>
  <c r="O94" i="26"/>
  <c r="Q80" i="26"/>
  <c r="O100" i="26" s="1"/>
  <c r="Q80" i="22"/>
  <c r="U81" i="22"/>
  <c r="U81" i="24"/>
  <c r="O93" i="24"/>
  <c r="Q80" i="20"/>
  <c r="U28" i="8"/>
  <c r="O94" i="21"/>
  <c r="B33" i="21"/>
  <c r="Q80" i="21"/>
  <c r="O88" i="17"/>
  <c r="B33" i="17"/>
  <c r="O94" i="16"/>
  <c r="U81" i="16"/>
  <c r="B33" i="15"/>
  <c r="N17" i="5"/>
  <c r="O94" i="15"/>
  <c r="M28" i="8"/>
  <c r="N8" i="5" s="1"/>
  <c r="AF69" i="8"/>
  <c r="U30" i="8"/>
  <c r="Q80" i="18"/>
  <c r="Q80" i="19"/>
  <c r="O100" i="19" s="1"/>
  <c r="Q80" i="23"/>
  <c r="O88" i="21"/>
  <c r="O88" i="20"/>
  <c r="U81" i="27"/>
  <c r="U76" i="8"/>
  <c r="N20" i="5" s="1"/>
  <c r="U81" i="23"/>
  <c r="U81" i="25"/>
  <c r="P50" i="8"/>
  <c r="O88" i="26"/>
  <c r="O93" i="18"/>
  <c r="O94" i="17"/>
  <c r="D117" i="18"/>
  <c r="O89" i="18" s="1"/>
  <c r="O90" i="18" s="1"/>
  <c r="E99" i="12"/>
  <c r="D115" i="23"/>
  <c r="R50" i="8"/>
  <c r="D115" i="20"/>
  <c r="D117" i="17"/>
  <c r="O89" i="17" s="1"/>
  <c r="O90" i="17" s="1"/>
  <c r="D117" i="19"/>
  <c r="O89" i="19" s="1"/>
  <c r="O90" i="19" s="1"/>
  <c r="D115" i="25"/>
  <c r="O89" i="25" s="1"/>
  <c r="O90" i="25" s="1"/>
  <c r="Q80" i="27"/>
  <c r="U78" i="8"/>
  <c r="U77" i="8"/>
  <c r="N18" i="5" s="1"/>
  <c r="O87" i="27"/>
  <c r="O94" i="27"/>
  <c r="D115" i="27"/>
  <c r="O89" i="27" s="1"/>
  <c r="O90" i="27" s="1"/>
  <c r="U81" i="26"/>
  <c r="N50" i="8"/>
  <c r="T22" i="8"/>
  <c r="N11" i="5" s="1"/>
  <c r="U75" i="8"/>
  <c r="N21" i="5" s="1"/>
  <c r="U25" i="8"/>
  <c r="O88" i="25"/>
  <c r="N10" i="5"/>
  <c r="O94" i="13"/>
  <c r="U29" i="8"/>
  <c r="E16" i="5"/>
  <c r="U81" i="18"/>
  <c r="D117" i="14"/>
  <c r="O89" i="14" s="1"/>
  <c r="O90" i="14" s="1"/>
  <c r="O93" i="26"/>
  <c r="O93" i="25"/>
  <c r="O94" i="14"/>
  <c r="O88" i="14"/>
  <c r="O87" i="14"/>
  <c r="E99" i="14" s="1"/>
  <c r="O93" i="17"/>
  <c r="O93" i="16"/>
  <c r="O88" i="16"/>
  <c r="O87" i="16"/>
  <c r="E99" i="16" s="1"/>
  <c r="D117" i="16"/>
  <c r="O89" i="16" s="1"/>
  <c r="O90" i="16" s="1"/>
  <c r="O93" i="13"/>
  <c r="O93" i="27"/>
  <c r="O93" i="21"/>
  <c r="D117" i="21"/>
  <c r="O89" i="21" s="1"/>
  <c r="O90" i="21" s="1"/>
  <c r="D115" i="26"/>
  <c r="O89" i="26" s="1"/>
  <c r="O90" i="26" s="1"/>
  <c r="O93" i="22"/>
  <c r="D115" i="24"/>
  <c r="O89" i="24" s="1"/>
  <c r="O90" i="24" s="1"/>
  <c r="O87" i="24"/>
  <c r="E99" i="24" s="1"/>
  <c r="O93" i="19"/>
  <c r="O87" i="19"/>
  <c r="E99" i="19" s="1"/>
  <c r="O93" i="15"/>
  <c r="D117" i="15"/>
  <c r="O89" i="15" s="1"/>
  <c r="O90" i="15" s="1"/>
  <c r="E97" i="23" l="1"/>
  <c r="E89" i="23"/>
  <c r="E91" i="23" s="1"/>
  <c r="E96" i="23"/>
  <c r="E93" i="23"/>
  <c r="E95" i="23"/>
  <c r="E94" i="23"/>
  <c r="E97" i="21"/>
  <c r="E89" i="21"/>
  <c r="E91" i="21" s="1"/>
  <c r="E96" i="21"/>
  <c r="E95" i="21"/>
  <c r="E93" i="21"/>
  <c r="E94" i="21"/>
  <c r="E97" i="18"/>
  <c r="E89" i="18"/>
  <c r="E91" i="18" s="1"/>
  <c r="E96" i="18"/>
  <c r="E95" i="18"/>
  <c r="E94" i="18"/>
  <c r="E93" i="18"/>
  <c r="E96" i="17"/>
  <c r="E97" i="17"/>
  <c r="E89" i="17"/>
  <c r="E91" i="17" s="1"/>
  <c r="E95" i="17"/>
  <c r="E94" i="17"/>
  <c r="E93" i="17"/>
  <c r="E97" i="15"/>
  <c r="E89" i="15"/>
  <c r="E91" i="15" s="1"/>
  <c r="E96" i="15"/>
  <c r="E95" i="15"/>
  <c r="E93" i="15"/>
  <c r="E94" i="15"/>
  <c r="O89" i="23"/>
  <c r="O90" i="23" s="1"/>
  <c r="O89" i="20"/>
  <c r="O90" i="20" s="1"/>
  <c r="O100" i="21"/>
  <c r="N19" i="5"/>
  <c r="U81" i="8"/>
  <c r="O100" i="23"/>
  <c r="O100" i="17"/>
  <c r="O100" i="27"/>
  <c r="E99" i="27" s="1"/>
  <c r="O87" i="25"/>
  <c r="E99" i="25" s="1"/>
  <c r="O87" i="23"/>
  <c r="E99" i="23" s="1"/>
  <c r="O87" i="18"/>
  <c r="AF73" i="8"/>
  <c r="O100" i="18"/>
  <c r="O87" i="17"/>
  <c r="E99" i="17" s="1"/>
  <c r="O87" i="15"/>
  <c r="E99" i="15" s="1"/>
  <c r="O100" i="15"/>
  <c r="AF72" i="8"/>
  <c r="O87" i="21"/>
  <c r="N9" i="5"/>
  <c r="O100" i="20"/>
  <c r="Q80" i="8"/>
  <c r="O87" i="20"/>
  <c r="E99" i="20" s="1"/>
  <c r="O87" i="26"/>
  <c r="E99" i="26" s="1"/>
  <c r="E6" i="5"/>
  <c r="E99" i="18" l="1"/>
  <c r="E99" i="21"/>
  <c r="O89" i="13" l="1"/>
  <c r="O90" i="13" s="1"/>
  <c r="C10" i="8" l="1"/>
  <c r="C30" i="8" s="1"/>
  <c r="F10" i="8"/>
  <c r="F30" i="8" s="1"/>
  <c r="I11" i="8"/>
  <c r="I12" i="8"/>
  <c r="I13" i="8"/>
  <c r="I14" i="8"/>
  <c r="I15" i="8"/>
  <c r="I16" i="8"/>
  <c r="D32" i="5" s="1"/>
  <c r="I17" i="8"/>
  <c r="D33" i="5" s="1"/>
  <c r="I18" i="8"/>
  <c r="D34" i="5" s="1"/>
  <c r="I19" i="8"/>
  <c r="D35" i="5" s="1"/>
  <c r="I20" i="8"/>
  <c r="D36" i="5" s="1"/>
  <c r="I21" i="8"/>
  <c r="D37" i="5" s="1"/>
  <c r="I23" i="8"/>
  <c r="I24" i="8"/>
  <c r="I25" i="8"/>
  <c r="I26" i="8"/>
  <c r="I27" i="8"/>
  <c r="E10" i="8"/>
  <c r="E30" i="8" s="1"/>
  <c r="H11" i="8"/>
  <c r="H12" i="8"/>
  <c r="H13" i="8"/>
  <c r="J13" i="8"/>
  <c r="J30" i="8" s="1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F34" i="8" l="1"/>
  <c r="N4" i="5" s="1"/>
  <c r="H34" i="8"/>
  <c r="B34" i="8"/>
  <c r="J33" i="8"/>
  <c r="D30" i="5"/>
  <c r="D31" i="5"/>
  <c r="J33" i="22"/>
  <c r="E96" i="22" s="1"/>
  <c r="H33" i="22"/>
  <c r="O88" i="22"/>
  <c r="F33" i="22"/>
  <c r="E94" i="22" s="1"/>
  <c r="I10" i="8"/>
  <c r="I30" i="8" s="1"/>
  <c r="H10" i="8"/>
  <c r="E95" i="22" l="1"/>
  <c r="E98" i="22"/>
  <c r="H30" i="8"/>
  <c r="B33" i="8" s="1"/>
  <c r="H33" i="8"/>
  <c r="F33" i="8"/>
  <c r="E14" i="5"/>
  <c r="E15" i="5"/>
  <c r="D39" i="5"/>
  <c r="N5" i="5" s="1"/>
  <c r="N6" i="5" s="1"/>
  <c r="O91" i="22"/>
  <c r="D115" i="22"/>
  <c r="O89" i="22" s="1"/>
  <c r="O90" i="22" s="1"/>
  <c r="N16" i="5" l="1"/>
  <c r="E7" i="5"/>
  <c r="N3" i="5"/>
  <c r="E3" i="5"/>
  <c r="E5" i="5" s="1"/>
  <c r="E10" i="5"/>
  <c r="E8" i="5"/>
  <c r="E11" i="5"/>
  <c r="E12" i="5"/>
  <c r="E9" i="5"/>
  <c r="O100" i="22"/>
  <c r="O87" i="22"/>
  <c r="E99" i="22" l="1"/>
  <c r="E13" i="5"/>
</calcChain>
</file>

<file path=xl/sharedStrings.xml><?xml version="1.0" encoding="utf-8"?>
<sst xmlns="http://schemas.openxmlformats.org/spreadsheetml/2006/main" count="5933" uniqueCount="260">
  <si>
    <t>استفاده از نمک ید دار</t>
  </si>
  <si>
    <t>منطقه</t>
  </si>
  <si>
    <t>تعداد کل خانوار</t>
  </si>
  <si>
    <t>تعداد خانوارهایی که از نمک ید دار استفاده می کنند</t>
  </si>
  <si>
    <t>جمعیت بر حسب سن و جنس</t>
  </si>
  <si>
    <t>کل</t>
  </si>
  <si>
    <t>قمر   O</t>
  </si>
  <si>
    <t>مرد</t>
  </si>
  <si>
    <t>1تا 4 سال</t>
  </si>
  <si>
    <t>10تا 14 سال</t>
  </si>
  <si>
    <t>20تا 24 سال</t>
  </si>
  <si>
    <t>25تا 29 سال</t>
  </si>
  <si>
    <t>30تا 34 سال</t>
  </si>
  <si>
    <t>35تا 39 سال</t>
  </si>
  <si>
    <t>40تا 44 سال</t>
  </si>
  <si>
    <t>45تا 49 سال</t>
  </si>
  <si>
    <t>50تا 54 سال</t>
  </si>
  <si>
    <t>55تا 59 سال</t>
  </si>
  <si>
    <t>60تا 64 سال</t>
  </si>
  <si>
    <t>65تا 69 سال</t>
  </si>
  <si>
    <t>70تا 74 سال</t>
  </si>
  <si>
    <t>75تا 79 سال</t>
  </si>
  <si>
    <t>80تا 84 سال</t>
  </si>
  <si>
    <t>85 و بیشتر</t>
  </si>
  <si>
    <t>جمع</t>
  </si>
  <si>
    <t>مرگ مادران به دلیل عوارض حاملگی و زایمان بر حسب سن مادر و علت مرگ</t>
  </si>
  <si>
    <t>10تا  14</t>
  </si>
  <si>
    <t>خونریزی</t>
  </si>
  <si>
    <t>عفونت بعد از  زایمان</t>
  </si>
  <si>
    <t>بیماریهای قلبی</t>
  </si>
  <si>
    <t>سایر علل</t>
  </si>
  <si>
    <t>تولد بر حسب وزن و جنس نوزاد، سن مادر و شرایط زایمان</t>
  </si>
  <si>
    <t>مرده بدنیا آمده</t>
  </si>
  <si>
    <t>زنده بدنیا آمده</t>
  </si>
  <si>
    <t>وزن هنگام تولد و جنس نوزاد زنده بدنیا آمده</t>
  </si>
  <si>
    <t>کمتر از 2500 گرم</t>
  </si>
  <si>
    <t>2500 گرم و بیشتر</t>
  </si>
  <si>
    <t>وزن نشده</t>
  </si>
  <si>
    <t>پسر</t>
  </si>
  <si>
    <t>دختر</t>
  </si>
  <si>
    <t>سن مادر در این تولد زنده</t>
  </si>
  <si>
    <t xml:space="preserve">10تا14 </t>
  </si>
  <si>
    <t xml:space="preserve">15تا19 </t>
  </si>
  <si>
    <t xml:space="preserve">20تا24 </t>
  </si>
  <si>
    <t xml:space="preserve">25تا29 </t>
  </si>
  <si>
    <t xml:space="preserve">30تا34 </t>
  </si>
  <si>
    <t xml:space="preserve">35تا39 </t>
  </si>
  <si>
    <t xml:space="preserve">40تا44 </t>
  </si>
  <si>
    <t xml:space="preserve">45تا49 </t>
  </si>
  <si>
    <t>شرایط زایمان</t>
  </si>
  <si>
    <t>در منزل زائو توسط</t>
  </si>
  <si>
    <t xml:space="preserve">مامای تحصیلکرده </t>
  </si>
  <si>
    <t>مامای دوره دیده</t>
  </si>
  <si>
    <t xml:space="preserve">مامای دوره ندیده </t>
  </si>
  <si>
    <t>ماه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</si>
  <si>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</si>
  <si>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</si>
  <si>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</si>
  <si>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</si>
  <si>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</si>
  <si>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</si>
  <si>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</si>
  <si>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</si>
  <si>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</si>
  <si>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</si>
  <si>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</si>
  <si>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</si>
  <si>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تولد زنده</t>
  </si>
  <si>
    <t>مرگ کمتر از یکسال</t>
  </si>
  <si>
    <t>مرگ یکسال تا کمتر از پنج سال</t>
  </si>
  <si>
    <t>مرگ پنج ساله و بالاتر</t>
  </si>
  <si>
    <t>زن</t>
  </si>
  <si>
    <t xml:space="preserve">      سن            جنس          </t>
  </si>
  <si>
    <t>کمتر از یکماه</t>
  </si>
  <si>
    <t>یکماه تا یکسال</t>
  </si>
  <si>
    <t xml:space="preserve">1تا 4  </t>
  </si>
  <si>
    <t xml:space="preserve">10تا 14  </t>
  </si>
  <si>
    <t xml:space="preserve">15تا 19  </t>
  </si>
  <si>
    <t xml:space="preserve">20تا 24  </t>
  </si>
  <si>
    <t xml:space="preserve">25تا 29  </t>
  </si>
  <si>
    <t xml:space="preserve">30تا 34  </t>
  </si>
  <si>
    <t xml:space="preserve">35تا 39  </t>
  </si>
  <si>
    <t xml:space="preserve">40تا 44  </t>
  </si>
  <si>
    <t xml:space="preserve">45تا 49  </t>
  </si>
  <si>
    <t xml:space="preserve">50تا 54  </t>
  </si>
  <si>
    <t xml:space="preserve">55تا 59  </t>
  </si>
  <si>
    <t xml:space="preserve">60تا 64  </t>
  </si>
  <si>
    <t xml:space="preserve">65تا 69  </t>
  </si>
  <si>
    <t xml:space="preserve">70تا 74  </t>
  </si>
  <si>
    <t xml:space="preserve">75تا 79  </t>
  </si>
  <si>
    <t xml:space="preserve">80تا 84  </t>
  </si>
  <si>
    <t xml:space="preserve">85و بیشتر  </t>
  </si>
  <si>
    <t>اصلی</t>
  </si>
  <si>
    <t>قمر</t>
  </si>
  <si>
    <r>
      <t xml:space="preserve">در </t>
    </r>
    <r>
      <rPr>
        <sz val="8"/>
        <color theme="1"/>
        <rFont val="Arial"/>
        <family val="2"/>
        <scheme val="minor"/>
      </rPr>
      <t>بیمارستان</t>
    </r>
    <r>
      <rPr>
        <sz val="10"/>
        <color theme="1"/>
        <rFont val="Arial"/>
        <family val="2"/>
        <scheme val="minor"/>
      </rPr>
      <t xml:space="preserve"> یا زایشگاه</t>
    </r>
  </si>
  <si>
    <t>طبیعی</t>
  </si>
  <si>
    <t>کل مرگ</t>
  </si>
  <si>
    <t>علت مرگ در کودکان کمتر از پنج سال</t>
  </si>
  <si>
    <t xml:space="preserve">                      علت مرگ                                         منطقه و سن</t>
  </si>
  <si>
    <t>عفونتهای تنفسی</t>
  </si>
  <si>
    <t>اسهال و استفراغ</t>
  </si>
  <si>
    <t>حوادث،مسمومیتها،سوختگیها</t>
  </si>
  <si>
    <t>عوارض کمبود وزن هنگام تولد</t>
  </si>
  <si>
    <t>نارسی نوزاد</t>
  </si>
  <si>
    <t>بیماریهای قابل پیشگیری با واکسن</t>
  </si>
  <si>
    <t>مرگ نوزاد از صدمات زایمانی</t>
  </si>
  <si>
    <r>
      <rPr>
        <sz val="10"/>
        <color theme="1"/>
        <rFont val="Arial"/>
        <family val="2"/>
        <scheme val="minor"/>
      </rPr>
      <t xml:space="preserve">ناهنجاریهای </t>
    </r>
    <r>
      <rPr>
        <sz val="11"/>
        <color theme="1"/>
        <rFont val="Arial"/>
        <family val="2"/>
        <scheme val="minor"/>
      </rPr>
      <t>مادر زادی</t>
    </r>
  </si>
  <si>
    <t>یکماه تا کمتر از یکسال</t>
  </si>
  <si>
    <t>یکسال تا کمتر از پنج سال</t>
  </si>
  <si>
    <t>منطقه و سن</t>
  </si>
  <si>
    <t>در بیمارستان یا زایشگاه</t>
  </si>
  <si>
    <t>مامای تحصیلکرده</t>
  </si>
  <si>
    <t>مامای دوره ندیده</t>
  </si>
  <si>
    <t>جمع کل</t>
  </si>
  <si>
    <t xml:space="preserve">زن </t>
  </si>
  <si>
    <t xml:space="preserve">    منطقه و جنس                           سن              </t>
  </si>
  <si>
    <t>جمعیت کل</t>
  </si>
  <si>
    <t>زیر یکسال</t>
  </si>
  <si>
    <t>زیر 5 سال</t>
  </si>
  <si>
    <t>زیر 15 سال</t>
  </si>
  <si>
    <t>15 تا 64 سال</t>
  </si>
  <si>
    <t xml:space="preserve">65و بالاتر </t>
  </si>
  <si>
    <t>ِ 2500 گرم و بیشتر</t>
  </si>
  <si>
    <t>متولدین دختر</t>
  </si>
  <si>
    <t>مرگ کمتر از یکماه</t>
  </si>
  <si>
    <t>کل مرگ زیر پنج سال</t>
  </si>
  <si>
    <t>مرگ بین 1ماه تا زیر5 سال</t>
  </si>
  <si>
    <t>15تا  19</t>
  </si>
  <si>
    <t>20تا  24</t>
  </si>
  <si>
    <t>25تا  29</t>
  </si>
  <si>
    <t>30تا  34</t>
  </si>
  <si>
    <t>35تا  39</t>
  </si>
  <si>
    <t>40تا  44</t>
  </si>
  <si>
    <t>45تا  49</t>
  </si>
  <si>
    <t xml:space="preserve">                      سن (سال)                                                                     منطقه و علت مرگ                   </t>
  </si>
  <si>
    <t>کل مرگ مادر</t>
  </si>
  <si>
    <t>شاخصهای جمعیتی</t>
  </si>
  <si>
    <t>ردیف</t>
  </si>
  <si>
    <t>عنوان شاخص</t>
  </si>
  <si>
    <t>مقدار</t>
  </si>
  <si>
    <t>جمعیت تحت پوشش</t>
  </si>
  <si>
    <t>تعداد خانوار</t>
  </si>
  <si>
    <t>بعد خانوار</t>
  </si>
  <si>
    <t>جمعیت زیر یکسال</t>
  </si>
  <si>
    <t>درصد زیر یکسال</t>
  </si>
  <si>
    <t>درصد زیرپنجسال</t>
  </si>
  <si>
    <t>درصد زیر 15 سال</t>
  </si>
  <si>
    <t>درصد 15 تا 64 سال</t>
  </si>
  <si>
    <t>درصد 65 سال و بالاتر</t>
  </si>
  <si>
    <t>درصد سرباری</t>
  </si>
  <si>
    <t>رشد طبیعی</t>
  </si>
  <si>
    <t>درصد خانوار استفاده کننده از نمک ید دار</t>
  </si>
  <si>
    <t>شاخصهای باروری</t>
  </si>
  <si>
    <t>شاخصهای مرگ ومیر</t>
  </si>
  <si>
    <t>میزان خام موالید</t>
  </si>
  <si>
    <t>میزان باروری عمومی</t>
  </si>
  <si>
    <t>میزان باروری کلی</t>
  </si>
  <si>
    <t>میزان تجدید نسل ناخالص</t>
  </si>
  <si>
    <t>درصد پوشش تنظیم خانواده غیر از طبیعی</t>
  </si>
  <si>
    <t>درصد زایمان توسط فرد دوره ندیده</t>
  </si>
  <si>
    <t>درصد زایمان در بیمارستان</t>
  </si>
  <si>
    <t>نسبت جنسی</t>
  </si>
  <si>
    <t>درصد متولدین با وزن کمتر از 2500 گرم</t>
  </si>
  <si>
    <t>میزان مرگ خام</t>
  </si>
  <si>
    <t>درصد مرده زایی</t>
  </si>
  <si>
    <t>میزان مرگ نوزادان</t>
  </si>
  <si>
    <t>میزان مرگ زیر یکسال</t>
  </si>
  <si>
    <t>میزان مرگ بین 1ماه تا زیر 5 سال</t>
  </si>
  <si>
    <t>میزان مرگ زیر 5 سال</t>
  </si>
  <si>
    <t>میزان مرگ مادران از عوارض بارداری و زایمان</t>
  </si>
  <si>
    <t>متولدین پسر</t>
  </si>
  <si>
    <t>کل وزن شده</t>
  </si>
  <si>
    <t>مرگ بین 1ماه تا زیر 5 سال</t>
  </si>
  <si>
    <t>مرگ کمتر از 5 سال</t>
  </si>
  <si>
    <t xml:space="preserve">میزان باروری اختصاصی </t>
  </si>
  <si>
    <t>مجموع میزانهای باروری اختصاصی سنی</t>
  </si>
  <si>
    <t>نوع زایمان</t>
  </si>
  <si>
    <t>سزاین</t>
  </si>
  <si>
    <t>بی فرزند</t>
  </si>
  <si>
    <t>تک فرزند</t>
  </si>
  <si>
    <t>روستا</t>
  </si>
  <si>
    <t>مهاجرت به خارج از روستا</t>
  </si>
  <si>
    <t>مهاجرت به داخل روستا</t>
  </si>
  <si>
    <t>مهاجرت بر حسب نفر</t>
  </si>
  <si>
    <t xml:space="preserve">                      سن (سال)                                    منطقه و علت مرگ                   </t>
  </si>
  <si>
    <t xml:space="preserve">   منطقه و جنس                           سن              </t>
  </si>
  <si>
    <t xml:space="preserve">  منطقه و جنس                           سن              </t>
  </si>
  <si>
    <t xml:space="preserve">     سن      جنس          </t>
  </si>
  <si>
    <t>زیر یکماه</t>
  </si>
  <si>
    <t>5تا6 سال</t>
  </si>
  <si>
    <t>7تا 9 سال</t>
  </si>
  <si>
    <t>15تا 17 سال</t>
  </si>
  <si>
    <t>18تا 19 سال</t>
  </si>
  <si>
    <t>7تا9</t>
  </si>
  <si>
    <t>5تا6</t>
  </si>
  <si>
    <t>15تا17</t>
  </si>
  <si>
    <t>18تا19</t>
  </si>
  <si>
    <t>50سال و بالاتر</t>
  </si>
  <si>
    <t xml:space="preserve">                سن   جنس          </t>
  </si>
  <si>
    <t>زیریکماه</t>
  </si>
  <si>
    <t xml:space="preserve">        روستای  اصلی □</t>
  </si>
  <si>
    <t xml:space="preserve"> 85و بیشتر</t>
  </si>
  <si>
    <t>تعداد زنان 10تا 54 سال شوهردار</t>
  </si>
  <si>
    <t>پره اکلامپسی</t>
  </si>
  <si>
    <t xml:space="preserve">     سن   جنس          </t>
  </si>
  <si>
    <t xml:space="preserve"> </t>
  </si>
  <si>
    <t>50 سال و بالاتر</t>
  </si>
  <si>
    <t xml:space="preserve">زنان 15 تا 54 </t>
  </si>
  <si>
    <t xml:space="preserve">زنان 10 تا 54 </t>
  </si>
  <si>
    <t xml:space="preserve">زنان ش.15 تا54 </t>
  </si>
  <si>
    <t>سال 1399</t>
  </si>
  <si>
    <t>تولد بر حسب نوع زایمان و فرزند آوری       سال 1399</t>
  </si>
  <si>
    <t>دایره وسط زیج حیاتی           سال1399</t>
  </si>
  <si>
    <t>مرگ بر حسب سن و جنس                سال 1399</t>
  </si>
  <si>
    <t>شاخص  سال 1399</t>
  </si>
  <si>
    <t xml:space="preserve"> سال 1399</t>
  </si>
  <si>
    <t xml:space="preserve">تولد بر حسب وزن و جنس نوزاد، سن مادر و شرایط زایمان            سال 1399   </t>
  </si>
  <si>
    <t>دایره وسط زیج حیاتی         سال 1399</t>
  </si>
  <si>
    <t xml:space="preserve">تولد بر حسب نوع زایمان و فرزند آوری      سال 1399   </t>
  </si>
  <si>
    <t xml:space="preserve">تولد بر حسب نوع زایمان و فرزند آوری        سال 1399   </t>
  </si>
  <si>
    <t xml:space="preserve">تولد بر حسب وزن و جنس نوزاد، سن مادر و شرایط زایمان           سال 1399      </t>
  </si>
  <si>
    <t xml:space="preserve">تولد بر حسب وزن و جنس نوزاد، سن مادر و شرایط زایمان        سال 1399      </t>
  </si>
  <si>
    <t xml:space="preserve">تولد بر حسب وزن و جنس نوزاد، سن مادر و شرایط زایمان          سال 1399      </t>
  </si>
  <si>
    <t xml:space="preserve">تولد بر حسب نوع زایمان و فرزند آوری       سال 1399   </t>
  </si>
  <si>
    <t xml:space="preserve">تولد بر حسب وزن و جنس نوزاد، سن مادر و شرایط زایمان             سال 1399      </t>
  </si>
  <si>
    <t xml:space="preserve">تولد بر حسب وزن و جنس نوزاد، سن مادر و شرایط زایمان            سال 1399      </t>
  </si>
  <si>
    <t xml:space="preserve">دایره وسط زیج حیاتی       سال 1399   </t>
  </si>
  <si>
    <t xml:space="preserve">دایره وسط زیج حیاتی        سال 1399   </t>
  </si>
  <si>
    <t xml:space="preserve">دایره وسط زیج حیاتی         سال 1399   </t>
  </si>
  <si>
    <t xml:space="preserve">دایره وسط زیج حیاتی          سال 1399   </t>
  </si>
  <si>
    <t xml:space="preserve">دایره وسط زیج حیاتی           سال 1399   </t>
  </si>
  <si>
    <t xml:space="preserve">دایره وسط زیج حیاتی            سال 1399   </t>
  </si>
  <si>
    <t xml:space="preserve">دایره وسط زیج حیاتی           سال 1399    </t>
  </si>
  <si>
    <t xml:space="preserve">مرگ بر حسب سن و جنس                سال 1399   </t>
  </si>
  <si>
    <t xml:space="preserve">مرگ بر حسب سن و جنس                  سال 1399   </t>
  </si>
  <si>
    <t xml:space="preserve">مرگ بر حسب سن و جنس                 سال 1399   </t>
  </si>
  <si>
    <t xml:space="preserve">مرگ بر حسب سن و جنس               سال 1399   </t>
  </si>
  <si>
    <t xml:space="preserve">مرگ بر حسب سن و جنس                 سال 1399    </t>
  </si>
  <si>
    <t>شهرستان سال 1399</t>
  </si>
  <si>
    <t xml:space="preserve">شهرستان سال 1399 </t>
  </si>
  <si>
    <t xml:space="preserve"> سال 1399 </t>
  </si>
  <si>
    <t xml:space="preserve"> سال1399</t>
  </si>
  <si>
    <t xml:space="preserve">سال 1399 </t>
  </si>
  <si>
    <t xml:space="preserve"> سال1399 </t>
  </si>
  <si>
    <t xml:space="preserve">شهرستان شفت سال 1399 </t>
  </si>
  <si>
    <t>50تا54</t>
  </si>
  <si>
    <t>درصد زنان شوهر دار15 تا 54 سال</t>
  </si>
  <si>
    <t>درصد زنان شوهر دار10 تا 54 سال</t>
  </si>
  <si>
    <t>حاشیه      O</t>
  </si>
  <si>
    <r>
      <t xml:space="preserve">شهر         </t>
    </r>
    <r>
      <rPr>
        <b/>
        <sz val="14"/>
        <color theme="1"/>
        <rFont val="B Mitra"/>
        <charset val="178"/>
      </rPr>
      <t>□</t>
    </r>
  </si>
  <si>
    <t>شهر         □</t>
  </si>
  <si>
    <t>شهر     □</t>
  </si>
  <si>
    <t>حاشیه    O</t>
  </si>
  <si>
    <t>شهر      □</t>
  </si>
  <si>
    <t>شهر    □</t>
  </si>
  <si>
    <t>شهر</t>
  </si>
  <si>
    <t>حاشیه</t>
  </si>
  <si>
    <t>جمع شهر و حاشیه</t>
  </si>
  <si>
    <t>کل شهر و حاشیه</t>
  </si>
  <si>
    <t>حاشیه 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</si>
</sst>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3" x14ac:knownFonts="1">
    <font>
      <sz val="11"/>
      <color theme="1"/>
      <name val="Arial"/>
      <family val="2"/>
      <scheme val="minor"/>
    </font>
    <font>
      <b/>
      <sz val="10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"/>
      <name val="B Mitra"/>
      <charset val="178"/>
    </font>
    <font>
      <sz val="11"/>
      <color theme="1"/>
      <name val="B Mitra"/>
      <charset val="178"/>
    </font>
    <font>
      <sz val="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8"/>
      <color theme="1"/>
      <name val="B Mitra"/>
      <charset val="178"/>
    </font>
    <font>
      <b/>
      <sz val="11"/>
      <color theme="1"/>
      <name val="Arial"/>
      <family val="2"/>
      <scheme val="minor"/>
    </font>
    <font>
      <sz val="12"/>
      <color theme="1"/>
      <name val="B Mitra"/>
      <charset val="178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B Mitra"/>
      <charset val="178"/>
    </font>
    <font>
      <sz val="9"/>
      <color theme="1"/>
      <name val="B Mitra"/>
      <charset val="178"/>
    </font>
    <font>
      <sz val="8"/>
      <color theme="1"/>
      <name val="B Mitra"/>
      <charset val="178"/>
    </font>
    <font>
      <b/>
      <sz val="11"/>
      <color rgb="FFFF0000"/>
      <name val="B Mitra"/>
      <charset val="178"/>
    </font>
    <font>
      <b/>
      <sz val="12"/>
      <color rgb="FFFF0000"/>
      <name val="B Mitra"/>
      <charset val="178"/>
    </font>
    <font>
      <b/>
      <sz val="11"/>
      <name val="B Mitra"/>
      <charset val="178"/>
    </font>
    <font>
      <b/>
      <sz val="16"/>
      <color theme="1"/>
      <name val="B Mitra"/>
      <charset val="178"/>
    </font>
    <font>
      <b/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4"/>
      <color theme="1"/>
      <name val="B Mitra"/>
      <charset val="178"/>
    </font>
    <font>
      <b/>
      <sz val="9"/>
      <color theme="1"/>
      <name val="B Mitra"/>
      <charset val="178"/>
    </font>
    <font>
      <sz val="12"/>
      <color theme="1"/>
      <name val="Arial"/>
      <family val="2"/>
      <scheme val="minor"/>
    </font>
    <font>
      <b/>
      <sz val="18"/>
      <color theme="1"/>
      <name val="B Mitra"/>
      <charset val="178"/>
    </font>
    <font>
      <b/>
      <sz val="10"/>
      <color rgb="FF0070C0"/>
      <name val="B Mitra"/>
      <charset val="178"/>
    </font>
    <font>
      <b/>
      <sz val="12"/>
      <color rgb="FFFF0066"/>
      <name val="B Mitra"/>
      <charset val="178"/>
    </font>
    <font>
      <b/>
      <sz val="10"/>
      <color rgb="FFFF0066"/>
      <name val="B Mitra"/>
      <charset val="178"/>
    </font>
    <font>
      <sz val="11"/>
      <color rgb="FFFF0066"/>
      <name val="Arial"/>
      <family val="2"/>
      <scheme val="minor"/>
    </font>
    <font>
      <b/>
      <sz val="12"/>
      <color rgb="FFFF0066"/>
      <name val="Arial"/>
      <family val="2"/>
      <scheme val="minor"/>
    </font>
    <font>
      <b/>
      <sz val="12"/>
      <color rgb="FFFF0066"/>
      <name val="2  Mitra"/>
      <charset val="178"/>
    </font>
    <font>
      <b/>
      <sz val="12"/>
      <color rgb="FFFF0000"/>
      <name val="2  Mitra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7E9F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auto="1"/>
      </left>
      <right style="thin">
        <color auto="1"/>
      </right>
      <top style="double">
        <color auto="1"/>
      </top>
      <bottom/>
      <diagonal style="thin">
        <color indexed="64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 diagonalUp="1">
      <left style="double">
        <color auto="1"/>
      </left>
      <right/>
      <top style="double">
        <color auto="1"/>
      </top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 diagonalUp="1">
      <left style="double">
        <color auto="1"/>
      </left>
      <right style="double">
        <color indexed="64"/>
      </right>
      <top style="double">
        <color auto="1"/>
      </top>
      <bottom/>
      <diagonal style="thin">
        <color indexed="64"/>
      </diagonal>
    </border>
    <border diagonalUp="1">
      <left style="double">
        <color auto="1"/>
      </left>
      <right style="double">
        <color indexed="64"/>
      </right>
      <top/>
      <bottom style="double">
        <color auto="1"/>
      </bottom>
      <diagonal style="thin">
        <color indexed="64"/>
      </diagonal>
    </border>
    <border diagonalUp="1">
      <left/>
      <right style="double">
        <color indexed="64"/>
      </right>
      <top style="double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auto="1"/>
      </diagonal>
    </border>
    <border diagonalUp="1">
      <left style="double">
        <color auto="1"/>
      </left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auto="1"/>
      </right>
      <top style="double">
        <color auto="1"/>
      </top>
      <bottom style="double">
        <color indexed="64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/>
      <diagonal style="thin">
        <color auto="1"/>
      </diagonal>
    </border>
    <border diagonalUp="1">
      <left/>
      <right/>
      <top style="double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/>
      <bottom style="double">
        <color indexed="64"/>
      </bottom>
      <diagonal/>
    </border>
    <border diagonalUp="1">
      <left style="double">
        <color indexed="64"/>
      </left>
      <right style="double">
        <color indexed="64"/>
      </right>
      <top style="double">
        <color auto="1"/>
      </top>
      <bottom style="double">
        <color indexed="64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11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0" borderId="0" xfId="0" applyBorder="1"/>
    <xf numFmtId="0" fontId="4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2" xfId="0" applyBorder="1"/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61" xfId="0" applyBorder="1"/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9" xfId="0" applyFont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" fillId="8" borderId="61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4" borderId="44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1" fillId="9" borderId="61" xfId="0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2" fontId="0" fillId="0" borderId="0" xfId="0" applyNumberFormat="1"/>
    <xf numFmtId="0" fontId="22" fillId="8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9" borderId="0" xfId="0" applyFill="1"/>
    <xf numFmtId="0" fontId="21" fillId="9" borderId="0" xfId="0" applyFont="1" applyFill="1" applyAlignment="1">
      <alignment horizontal="center" vertical="center" readingOrder="2"/>
    </xf>
    <xf numFmtId="0" fontId="20" fillId="9" borderId="0" xfId="0" applyFont="1" applyFill="1" applyAlignment="1">
      <alignment horizontal="center" vertical="center" readingOrder="2"/>
    </xf>
    <xf numFmtId="0" fontId="1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" fillId="0" borderId="3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2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2" fontId="3" fillId="9" borderId="0" xfId="0" applyNumberFormat="1" applyFont="1" applyFill="1" applyBorder="1" applyAlignment="1">
      <alignment horizontal="center"/>
    </xf>
    <xf numFmtId="0" fontId="0" fillId="0" borderId="76" xfId="0" applyBorder="1"/>
    <xf numFmtId="0" fontId="1" fillId="0" borderId="77" xfId="0" applyFont="1" applyBorder="1" applyAlignment="1">
      <alignment horizontal="center" vertical="center"/>
    </xf>
    <xf numFmtId="0" fontId="0" fillId="0" borderId="48" xfId="0" applyBorder="1"/>
    <xf numFmtId="0" fontId="3" fillId="0" borderId="9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/>
    <xf numFmtId="0" fontId="3" fillId="0" borderId="0" xfId="0" applyFont="1" applyBorder="1"/>
    <xf numFmtId="0" fontId="4" fillId="9" borderId="0" xfId="0" applyFont="1" applyFill="1" applyBorder="1" applyAlignment="1">
      <alignment horizontal="center"/>
    </xf>
    <xf numFmtId="0" fontId="1" fillId="0" borderId="9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94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/>
    <xf numFmtId="0" fontId="2" fillId="0" borderId="0" xfId="0" applyFont="1" applyAlignment="1"/>
    <xf numFmtId="0" fontId="2" fillId="0" borderId="1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3" fillId="0" borderId="68" xfId="0" applyFont="1" applyBorder="1" applyAlignment="1">
      <alignment horizontal="right" vertical="top" wrapText="1"/>
    </xf>
    <xf numFmtId="0" fontId="2" fillId="0" borderId="4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0" borderId="0" xfId="0" applyFont="1" applyAlignme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Border="1"/>
    <xf numFmtId="0" fontId="27" fillId="0" borderId="70" xfId="0" applyFont="1" applyBorder="1" applyAlignment="1"/>
    <xf numFmtId="0" fontId="27" fillId="0" borderId="0" xfId="0" applyFont="1" applyAlignment="1"/>
    <xf numFmtId="0" fontId="27" fillId="0" borderId="70" xfId="0" applyFont="1" applyBorder="1" applyAlignment="1">
      <alignment vertical="center"/>
    </xf>
    <xf numFmtId="0" fontId="17" fillId="0" borderId="0" xfId="0" applyFont="1" applyAlignment="1"/>
    <xf numFmtId="0" fontId="0" fillId="9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2" fontId="3" fillId="9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92" xfId="0" applyFont="1" applyBorder="1"/>
    <xf numFmtId="0" fontId="1" fillId="0" borderId="73" xfId="0" applyFont="1" applyBorder="1"/>
    <xf numFmtId="0" fontId="1" fillId="0" borderId="5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8" borderId="77" xfId="0" applyFont="1" applyFill="1" applyBorder="1" applyAlignment="1">
      <alignment horizontal="center" vertical="center"/>
    </xf>
    <xf numFmtId="0" fontId="0" fillId="0" borderId="71" xfId="0" applyBorder="1"/>
    <xf numFmtId="0" fontId="1" fillId="0" borderId="5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13" fillId="0" borderId="101" xfId="0" applyFont="1" applyBorder="1" applyAlignment="1">
      <alignment horizontal="right" vertical="top" wrapText="1"/>
    </xf>
    <xf numFmtId="0" fontId="4" fillId="0" borderId="6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3" fillId="0" borderId="24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0" fillId="0" borderId="73" xfId="0" applyBorder="1"/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48" xfId="0" applyFont="1" applyBorder="1" applyAlignment="1"/>
    <xf numFmtId="0" fontId="19" fillId="0" borderId="0" xfId="0" applyFont="1" applyAlignment="1"/>
    <xf numFmtId="0" fontId="22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9" fillId="0" borderId="0" xfId="0" applyFont="1" applyBorder="1" applyAlignment="1"/>
    <xf numFmtId="0" fontId="0" fillId="0" borderId="103" xfId="0" applyBorder="1"/>
    <xf numFmtId="0" fontId="11" fillId="9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" fontId="1" fillId="3" borderId="6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23" fillId="9" borderId="20" xfId="0" applyNumberFormat="1" applyFont="1" applyFill="1" applyBorder="1" applyAlignment="1">
      <alignment horizontal="center" vertical="center"/>
    </xf>
    <xf numFmtId="2" fontId="23" fillId="9" borderId="13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2" fontId="12" fillId="0" borderId="0" xfId="0" applyNumberFormat="1" applyFont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readingOrder="2"/>
    </xf>
    <xf numFmtId="0" fontId="20" fillId="0" borderId="19" xfId="0" applyFont="1" applyBorder="1" applyAlignment="1">
      <alignment horizontal="center" vertical="center" readingOrder="2"/>
    </xf>
    <xf numFmtId="0" fontId="20" fillId="0" borderId="20" xfId="0" applyFont="1" applyBorder="1" applyAlignment="1">
      <alignment horizontal="center" vertical="center" readingOrder="2"/>
    </xf>
    <xf numFmtId="0" fontId="9" fillId="7" borderId="1" xfId="0" applyFont="1" applyFill="1" applyBorder="1" applyAlignment="1">
      <alignment horizontal="center" vertical="center" readingOrder="2"/>
    </xf>
    <xf numFmtId="0" fontId="9" fillId="7" borderId="12" xfId="0" applyFont="1" applyFill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9" borderId="93" xfId="0" applyFont="1" applyFill="1" applyBorder="1" applyAlignment="1">
      <alignment wrapText="1"/>
    </xf>
    <xf numFmtId="0" fontId="27" fillId="9" borderId="0" xfId="0" applyFont="1" applyFill="1" applyAlignment="1"/>
    <xf numFmtId="0" fontId="1" fillId="9" borderId="9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63" xfId="0" applyBorder="1"/>
    <xf numFmtId="0" fontId="0" fillId="9" borderId="94" xfId="0" applyFill="1" applyBorder="1" applyAlignment="1">
      <alignment horizontal="center" vertical="center" wrapText="1"/>
    </xf>
    <xf numFmtId="0" fontId="4" fillId="9" borderId="98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49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4" borderId="4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0" xfId="0" applyBorder="1"/>
    <xf numFmtId="0" fontId="3" fillId="0" borderId="76" xfId="0" applyFont="1" applyFill="1" applyBorder="1" applyAlignment="1">
      <alignment horizontal="center" vertical="center" wrapText="1"/>
    </xf>
    <xf numFmtId="0" fontId="0" fillId="0" borderId="66" xfId="0" applyBorder="1"/>
    <xf numFmtId="0" fontId="1" fillId="0" borderId="48" xfId="0" applyFont="1" applyBorder="1" applyAlignment="1">
      <alignment horizontal="center" vertical="center"/>
    </xf>
    <xf numFmtId="0" fontId="24" fillId="0" borderId="106" xfId="0" applyFont="1" applyBorder="1"/>
    <xf numFmtId="0" fontId="24" fillId="0" borderId="92" xfId="0" applyFont="1" applyBorder="1"/>
    <xf numFmtId="0" fontId="24" fillId="0" borderId="21" xfId="0" applyFont="1" applyBorder="1" applyAlignment="1">
      <alignment horizontal="center" vertical="center" readingOrder="2"/>
    </xf>
    <xf numFmtId="0" fontId="24" fillId="0" borderId="107" xfId="0" applyFont="1" applyBorder="1"/>
    <xf numFmtId="0" fontId="0" fillId="0" borderId="1" xfId="0" applyBorder="1" applyAlignment="1">
      <alignment horizontal="center" vertical="center" readingOrder="2"/>
    </xf>
    <xf numFmtId="0" fontId="3" fillId="9" borderId="0" xfId="0" applyFont="1" applyFill="1" applyAlignment="1">
      <alignment horizontal="center"/>
    </xf>
    <xf numFmtId="0" fontId="3" fillId="0" borderId="66" xfId="0" applyFont="1" applyBorder="1" applyAlignment="1">
      <alignment vertical="center"/>
    </xf>
    <xf numFmtId="0" fontId="19" fillId="0" borderId="66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27" fillId="9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7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9" borderId="7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3" fillId="9" borderId="90" xfId="0" applyFont="1" applyFill="1" applyBorder="1" applyAlignment="1">
      <alignment horizontal="center" vertical="center" wrapText="1"/>
    </xf>
    <xf numFmtId="0" fontId="3" fillId="9" borderId="91" xfId="0" applyFont="1" applyFill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9" borderId="0" xfId="0" applyFont="1" applyFill="1" applyAlignment="1">
      <alignment horizontal="right" vertical="center"/>
    </xf>
    <xf numFmtId="0" fontId="9" fillId="0" borderId="84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wrapText="1"/>
    </xf>
    <xf numFmtId="0" fontId="11" fillId="0" borderId="64" xfId="0" applyFont="1" applyBorder="1" applyAlignment="1">
      <alignment horizont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9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67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9" borderId="0" xfId="0" applyNumberFormat="1" applyFont="1" applyFill="1" applyBorder="1" applyAlignment="1">
      <alignment horizontal="center"/>
    </xf>
    <xf numFmtId="0" fontId="3" fillId="0" borderId="7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67" xfId="0" applyBorder="1" applyAlignment="1">
      <alignment horizontal="right" vertical="top" wrapText="1"/>
    </xf>
    <xf numFmtId="0" fontId="0" fillId="0" borderId="97" xfId="0" applyBorder="1" applyAlignment="1">
      <alignment horizontal="right" vertical="top" wrapText="1"/>
    </xf>
    <xf numFmtId="0" fontId="9" fillId="9" borderId="30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37" xfId="0" applyBorder="1" applyAlignment="1">
      <alignment horizontal="right" wrapText="1"/>
    </xf>
    <xf numFmtId="0" fontId="0" fillId="0" borderId="50" xfId="0" applyBorder="1" applyAlignment="1">
      <alignment horizontal="right"/>
    </xf>
    <xf numFmtId="0" fontId="4" fillId="0" borderId="95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9" borderId="0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52" xfId="0" applyFont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/>
    </xf>
    <xf numFmtId="0" fontId="7" fillId="9" borderId="0" xfId="0" applyFont="1" applyFill="1" applyAlignment="1">
      <alignment horizontal="center" vertical="center" readingOrder="2"/>
    </xf>
    <xf numFmtId="0" fontId="17" fillId="0" borderId="5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2" fontId="3" fillId="9" borderId="2" xfId="0" applyNumberFormat="1" applyFont="1" applyFill="1" applyBorder="1" applyAlignment="1">
      <alignment horizontal="center" vertical="center"/>
    </xf>
    <xf numFmtId="2" fontId="3" fillId="9" borderId="9" xfId="0" applyNumberFormat="1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horizontal="center" vertical="center"/>
    </xf>
    <xf numFmtId="0" fontId="3" fillId="9" borderId="53" xfId="0" applyFont="1" applyFill="1" applyBorder="1" applyAlignment="1">
      <alignment horizontal="center" vertical="center"/>
    </xf>
    <xf numFmtId="0" fontId="3" fillId="9" borderId="57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51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2" fontId="3" fillId="4" borderId="41" xfId="0" applyNumberFormat="1" applyFont="1" applyFill="1" applyBorder="1" applyAlignment="1">
      <alignment horizontal="center" vertical="center"/>
    </xf>
    <xf numFmtId="2" fontId="3" fillId="4" borderId="43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center"/>
    </xf>
    <xf numFmtId="0" fontId="3" fillId="8" borderId="50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11" fillId="0" borderId="35" xfId="0" applyFont="1" applyBorder="1" applyAlignment="1">
      <alignment horizontal="center" wrapText="1"/>
    </xf>
    <xf numFmtId="0" fontId="11" fillId="0" borderId="42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top" wrapText="1"/>
    </xf>
    <xf numFmtId="0" fontId="0" fillId="0" borderId="97" xfId="0" applyBorder="1" applyAlignment="1">
      <alignment horizontal="center" vertical="top" wrapText="1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22" fillId="9" borderId="3" xfId="0" applyNumberFormat="1" applyFont="1" applyFill="1" applyBorder="1" applyAlignment="1">
      <alignment horizontal="center" vertical="center"/>
    </xf>
    <xf numFmtId="2" fontId="22" fillId="9" borderId="29" xfId="0" applyNumberFormat="1" applyFont="1" applyFill="1" applyBorder="1" applyAlignment="1">
      <alignment horizontal="center" vertical="center"/>
    </xf>
    <xf numFmtId="2" fontId="22" fillId="9" borderId="25" xfId="0" applyNumberFormat="1" applyFont="1" applyFill="1" applyBorder="1" applyAlignment="1">
      <alignment horizontal="center" vertical="center"/>
    </xf>
    <xf numFmtId="2" fontId="22" fillId="9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2" fontId="22" fillId="10" borderId="3" xfId="0" applyNumberFormat="1" applyFont="1" applyFill="1" applyBorder="1" applyAlignment="1">
      <alignment horizontal="center" vertical="center"/>
    </xf>
    <xf numFmtId="2" fontId="22" fillId="10" borderId="29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" fillId="9" borderId="51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8" fillId="8" borderId="71" xfId="0" applyFont="1" applyFill="1" applyBorder="1" applyAlignment="1">
      <alignment horizontal="center"/>
    </xf>
    <xf numFmtId="0" fontId="18" fillId="8" borderId="50" xfId="0" applyFont="1" applyFill="1" applyBorder="1" applyAlignment="1">
      <alignment horizontal="center"/>
    </xf>
    <xf numFmtId="0" fontId="18" fillId="8" borderId="38" xfId="0" applyFont="1" applyFill="1" applyBorder="1" applyAlignment="1">
      <alignment horizontal="center"/>
    </xf>
    <xf numFmtId="2" fontId="22" fillId="9" borderId="41" xfId="0" applyNumberFormat="1" applyFont="1" applyFill="1" applyBorder="1" applyAlignment="1">
      <alignment horizontal="center" vertical="center"/>
    </xf>
    <xf numFmtId="2" fontId="22" fillId="9" borderId="43" xfId="0" applyNumberFormat="1" applyFont="1" applyFill="1" applyBorder="1" applyAlignment="1">
      <alignment horizontal="center" vertical="center"/>
    </xf>
    <xf numFmtId="2" fontId="2" fillId="9" borderId="41" xfId="0" applyNumberFormat="1" applyFont="1" applyFill="1" applyBorder="1" applyAlignment="1">
      <alignment horizontal="center" vertical="center"/>
    </xf>
    <xf numFmtId="2" fontId="2" fillId="9" borderId="43" xfId="0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18" fillId="8" borderId="39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 vertical="center"/>
    </xf>
    <xf numFmtId="0" fontId="22" fillId="9" borderId="29" xfId="0" applyFont="1" applyFill="1" applyBorder="1" applyAlignment="1">
      <alignment horizontal="center" vertical="center"/>
    </xf>
    <xf numFmtId="0" fontId="22" fillId="9" borderId="25" xfId="0" applyFont="1" applyFill="1" applyBorder="1" applyAlignment="1">
      <alignment horizontal="center" vertical="center"/>
    </xf>
    <xf numFmtId="0" fontId="22" fillId="9" borderId="28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6" xfId="0" applyBorder="1" applyAlignment="1">
      <alignment horizontal="right" wrapText="1"/>
    </xf>
    <xf numFmtId="0" fontId="27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27" fillId="0" borderId="70" xfId="0" applyFont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9" borderId="39" xfId="0" applyFont="1" applyFill="1" applyBorder="1" applyAlignment="1">
      <alignment horizontal="right" vertical="center"/>
    </xf>
    <xf numFmtId="0" fontId="2" fillId="9" borderId="26" xfId="0" applyFont="1" applyFill="1" applyBorder="1" applyAlignment="1">
      <alignment horizontal="right" vertical="center"/>
    </xf>
    <xf numFmtId="0" fontId="2" fillId="9" borderId="27" xfId="0" applyFont="1" applyFill="1" applyBorder="1" applyAlignment="1">
      <alignment horizontal="right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9" borderId="63" xfId="0" applyFont="1" applyFill="1" applyBorder="1" applyAlignment="1">
      <alignment horizontal="center" vertical="center"/>
    </xf>
    <xf numFmtId="0" fontId="18" fillId="9" borderId="7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2" fillId="0" borderId="41" xfId="0" applyNumberFormat="1" applyFont="1" applyBorder="1" applyAlignment="1">
      <alignment horizontal="center" vertical="center"/>
    </xf>
    <xf numFmtId="2" fontId="22" fillId="0" borderId="43" xfId="0" applyNumberFormat="1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2" fontId="22" fillId="9" borderId="58" xfId="0" applyNumberFormat="1" applyFont="1" applyFill="1" applyBorder="1" applyAlignment="1">
      <alignment horizontal="center" vertical="center"/>
    </xf>
    <xf numFmtId="2" fontId="22" fillId="9" borderId="75" xfId="0" applyNumberFormat="1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0" fontId="2" fillId="8" borderId="39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22" fillId="0" borderId="25" xfId="0" applyNumberFormat="1" applyFont="1" applyBorder="1" applyAlignment="1">
      <alignment horizontal="center" vertical="center"/>
    </xf>
    <xf numFmtId="2" fontId="22" fillId="0" borderId="28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2" fontId="22" fillId="0" borderId="29" xfId="0" applyNumberFormat="1" applyFont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2" fontId="25" fillId="0" borderId="3" xfId="0" applyNumberFormat="1" applyFont="1" applyBorder="1" applyAlignment="1">
      <alignment horizontal="center" vertical="center"/>
    </xf>
    <xf numFmtId="2" fontId="25" fillId="0" borderId="2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9" borderId="62" xfId="0" applyFont="1" applyFill="1" applyBorder="1" applyAlignment="1">
      <alignment horizontal="center" vertical="center"/>
    </xf>
    <xf numFmtId="0" fontId="3" fillId="9" borderId="66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2" fontId="19" fillId="9" borderId="3" xfId="0" applyNumberFormat="1" applyFont="1" applyFill="1" applyBorder="1" applyAlignment="1">
      <alignment horizontal="center" vertical="center"/>
    </xf>
    <xf numFmtId="2" fontId="19" fillId="9" borderId="29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2" fontId="25" fillId="9" borderId="3" xfId="0" applyNumberFormat="1" applyFont="1" applyFill="1" applyBorder="1" applyAlignment="1">
      <alignment horizontal="center" vertical="center"/>
    </xf>
    <xf numFmtId="2" fontId="25" fillId="9" borderId="29" xfId="0" applyNumberFormat="1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top" wrapText="1"/>
    </xf>
    <xf numFmtId="2" fontId="19" fillId="9" borderId="25" xfId="0" applyNumberFormat="1" applyFont="1" applyFill="1" applyBorder="1" applyAlignment="1">
      <alignment horizontal="center" vertical="center"/>
    </xf>
    <xf numFmtId="2" fontId="19" fillId="9" borderId="28" xfId="0" applyNumberFormat="1" applyFont="1" applyFill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9" fillId="0" borderId="29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9" fillId="9" borderId="41" xfId="0" applyNumberFormat="1" applyFont="1" applyFill="1" applyBorder="1" applyAlignment="1">
      <alignment horizontal="center" vertical="center"/>
    </xf>
    <xf numFmtId="2" fontId="19" fillId="9" borderId="43" xfId="0" applyNumberFormat="1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 vertical="center"/>
    </xf>
    <xf numFmtId="2" fontId="19" fillId="10" borderId="3" xfId="0" applyNumberFormat="1" applyFont="1" applyFill="1" applyBorder="1" applyAlignment="1">
      <alignment horizontal="center" vertical="center"/>
    </xf>
    <xf numFmtId="2" fontId="19" fillId="10" borderId="29" xfId="0" applyNumberFormat="1" applyFont="1" applyFill="1" applyBorder="1" applyAlignment="1">
      <alignment horizontal="center" vertical="center"/>
    </xf>
    <xf numFmtId="0" fontId="3" fillId="8" borderId="59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/>
    </xf>
    <xf numFmtId="0" fontId="3" fillId="8" borderId="6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25" fillId="0" borderId="58" xfId="0" applyNumberFormat="1" applyFont="1" applyBorder="1" applyAlignment="1">
      <alignment horizontal="center" vertical="center"/>
    </xf>
    <xf numFmtId="2" fontId="25" fillId="0" borderId="75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2" fontId="19" fillId="0" borderId="41" xfId="0" applyNumberFormat="1" applyFont="1" applyBorder="1" applyAlignment="1">
      <alignment horizontal="center" vertical="center"/>
    </xf>
    <xf numFmtId="2" fontId="19" fillId="0" borderId="43" xfId="0" applyNumberFormat="1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9" borderId="63" xfId="0" applyFont="1" applyFill="1" applyBorder="1" applyAlignment="1">
      <alignment horizontal="center" vertical="center"/>
    </xf>
    <xf numFmtId="0" fontId="3" fillId="9" borderId="70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2" fontId="19" fillId="0" borderId="58" xfId="0" applyNumberFormat="1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9" fillId="0" borderId="59" xfId="0" applyFont="1" applyBorder="1" applyAlignment="1">
      <alignment horizontal="center" vertical="center" readingOrder="2"/>
    </xf>
    <xf numFmtId="0" fontId="9" fillId="0" borderId="32" xfId="0" applyFont="1" applyBorder="1" applyAlignment="1">
      <alignment horizontal="center" vertical="center" readingOrder="2"/>
    </xf>
    <xf numFmtId="0" fontId="9" fillId="0" borderId="62" xfId="0" applyFont="1" applyBorder="1" applyAlignment="1">
      <alignment horizontal="center" vertical="center" readingOrder="2"/>
    </xf>
    <xf numFmtId="0" fontId="9" fillId="0" borderId="19" xfId="0" applyFont="1" applyBorder="1" applyAlignment="1">
      <alignment horizontal="center" vertical="center" readingOrder="2"/>
    </xf>
    <xf numFmtId="0" fontId="9" fillId="0" borderId="31" xfId="0" applyFont="1" applyBorder="1" applyAlignment="1">
      <alignment horizontal="center" vertical="center" readingOrder="2"/>
    </xf>
    <xf numFmtId="0" fontId="9" fillId="0" borderId="33" xfId="0" applyFont="1" applyBorder="1" applyAlignment="1">
      <alignment horizontal="center" vertical="center" readingOrder="2"/>
    </xf>
    <xf numFmtId="0" fontId="9" fillId="0" borderId="56" xfId="0" applyFont="1" applyBorder="1" applyAlignment="1">
      <alignment horizontal="center" vertical="center" readingOrder="2"/>
    </xf>
    <xf numFmtId="0" fontId="9" fillId="0" borderId="57" xfId="0" applyFont="1" applyBorder="1" applyAlignment="1">
      <alignment horizontal="center" vertical="center" readingOrder="2"/>
    </xf>
    <xf numFmtId="0" fontId="9" fillId="0" borderId="63" xfId="0" applyFont="1" applyBorder="1" applyAlignment="1">
      <alignment horizontal="center" vertical="center" readingOrder="2"/>
    </xf>
    <xf numFmtId="0" fontId="9" fillId="0" borderId="64" xfId="0" applyFont="1" applyBorder="1" applyAlignment="1">
      <alignment horizontal="center" vertical="center" readingOrder="2"/>
    </xf>
    <xf numFmtId="0" fontId="9" fillId="0" borderId="58" xfId="0" applyFont="1" applyBorder="1" applyAlignment="1">
      <alignment horizontal="center" vertical="center" readingOrder="2"/>
    </xf>
    <xf numFmtId="0" fontId="9" fillId="0" borderId="103" xfId="0" applyFont="1" applyBorder="1" applyAlignment="1">
      <alignment horizontal="center" vertical="center" readingOrder="2"/>
    </xf>
    <xf numFmtId="0" fontId="2" fillId="0" borderId="5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9" borderId="1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9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E9F5"/>
      <color rgb="FFF2DAEF"/>
      <color rgb="FFFF0066"/>
      <color rgb="FFA8186A"/>
      <color rgb="FFFFFFCC"/>
      <color rgb="FFFAA6F0"/>
      <color rgb="FFFBF9A5"/>
      <color rgb="FF74DE4A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119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625" customWidth="1"/>
    <col min="3" max="3" width="7.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1" max="11" width="9.5" customWidth="1"/>
    <col min="12" max="12" width="5.25" customWidth="1"/>
    <col min="13" max="13" width="6.75" customWidth="1"/>
    <col min="14" max="14" width="6.25" customWidth="1"/>
    <col min="15" max="15" width="6.375" customWidth="1"/>
    <col min="16" max="16" width="7.6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8" customWidth="1"/>
    <col min="22" max="22" width="5.875" customWidth="1"/>
    <col min="23" max="23" width="7.875" customWidth="1"/>
    <col min="24" max="24" width="12.375" customWidth="1"/>
    <col min="25" max="25" width="7.625" customWidth="1"/>
    <col min="26" max="26" width="7.125" customWidth="1"/>
    <col min="27" max="27" width="7" customWidth="1"/>
    <col min="28" max="28" width="7.75" customWidth="1"/>
    <col min="29" max="29" width="5.875" customWidth="1"/>
    <col min="30" max="30" width="6.5" customWidth="1"/>
    <col min="31" max="31" width="7.25" customWidth="1"/>
    <col min="32" max="32" width="4.75" customWidth="1"/>
    <col min="33" max="33" width="5.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7"/>
      <c r="I1" s="259"/>
      <c r="O1" s="655"/>
      <c r="P1" s="655"/>
      <c r="Q1" s="655"/>
      <c r="R1" s="655"/>
      <c r="S1" s="655"/>
      <c r="T1" s="655"/>
      <c r="X1" s="655"/>
      <c r="Y1" s="655"/>
      <c r="Z1" s="655"/>
      <c r="AA1" s="655"/>
      <c r="AB1" s="294"/>
    </row>
    <row r="2" spans="1:33" ht="88.5" customHeight="1" thickTop="1" thickBot="1" x14ac:dyDescent="0.45">
      <c r="A2" s="257" t="s">
        <v>1</v>
      </c>
      <c r="B2" s="256" t="s">
        <v>2</v>
      </c>
      <c r="C2" s="255" t="s">
        <v>3</v>
      </c>
      <c r="D2" s="2"/>
      <c r="E2" s="2"/>
      <c r="F2" s="293"/>
      <c r="G2" s="293"/>
      <c r="H2" s="2"/>
      <c r="K2" s="663" t="s">
        <v>31</v>
      </c>
      <c r="L2" s="663"/>
      <c r="M2" s="663"/>
      <c r="N2" s="663"/>
      <c r="O2" s="663"/>
      <c r="P2" s="663"/>
      <c r="Q2" s="663"/>
      <c r="R2" s="663"/>
      <c r="S2" s="667" t="s">
        <v>210</v>
      </c>
      <c r="T2" s="667"/>
      <c r="U2" s="667"/>
      <c r="X2" s="662" t="s">
        <v>211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211">
        <f>'1'!B3+'2'!B3+'3'!B3+'4'!B3+'5'!B3+'6'!B3+'7'!B3+'8'!B3+'9'!B3+'10'!B3+'11'!B3+'12'!B3+'13'!B3+'14'!B3+'15'!B3+'16'!B3</f>
        <v>0</v>
      </c>
      <c r="C3" s="175">
        <f>'1'!C3+'2'!C3+'3'!C3+'4'!C3+'5'!C3+'6'!C3+'7'!C3+'8'!C3+'9'!C3+'10'!C3+'11'!C3+'12'!C3+'13'!C3+'14'!C3+'15'!C3+'16'!C3</f>
        <v>0</v>
      </c>
      <c r="D3" s="2"/>
      <c r="E3" s="292"/>
      <c r="F3" s="2"/>
      <c r="G3" s="2"/>
      <c r="H3" s="253" t="s">
        <v>2</v>
      </c>
      <c r="I3" s="254" t="s">
        <v>3</v>
      </c>
      <c r="K3" s="607" t="s">
        <v>1</v>
      </c>
      <c r="L3" s="618" t="s">
        <v>32</v>
      </c>
      <c r="M3" s="619"/>
      <c r="N3" s="618" t="s">
        <v>33</v>
      </c>
      <c r="O3" s="619"/>
      <c r="P3" s="621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24.75" customHeight="1" thickTop="1" thickBot="1" x14ac:dyDescent="0.5">
      <c r="A4" s="258" t="s">
        <v>248</v>
      </c>
      <c r="B4" s="210">
        <f>'1'!B4+'2'!B4+'3'!B4+'4'!B4+'5'!B4+'6'!B4+'7'!B4+'8'!B4+'9'!B4+'10'!B4+'11'!B4+'12'!B4+'13'!B4+'14'!B4+'15'!B4+'16'!B4</f>
        <v>0</v>
      </c>
      <c r="C4" s="50">
        <f>'1'!C4+'2'!C4+'3'!C4+'4'!C4+'5'!C4+'6'!C4+'7'!C4+'8'!C4+'9'!C4+'10'!C4+'11'!C4+'12'!C4+'13'!C4+'14'!C4+'15'!C4+'16'!C4</f>
        <v>0</v>
      </c>
      <c r="D4" s="2"/>
      <c r="E4" s="2"/>
      <c r="F4" s="664" t="s">
        <v>258</v>
      </c>
      <c r="G4" s="665"/>
      <c r="H4" s="251">
        <f>B3+B4</f>
        <v>0</v>
      </c>
      <c r="I4" s="252">
        <f>C3+C4</f>
        <v>0</v>
      </c>
      <c r="K4" s="608"/>
      <c r="L4" s="620"/>
      <c r="M4" s="603"/>
      <c r="N4" s="620"/>
      <c r="O4" s="603"/>
      <c r="P4" s="623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203" t="s">
        <v>177</v>
      </c>
      <c r="AA4" s="203" t="s">
        <v>178</v>
      </c>
      <c r="AB4" s="233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7" t="s">
        <v>38</v>
      </c>
      <c r="M5" s="174" t="s">
        <v>39</v>
      </c>
      <c r="N5" s="210" t="s">
        <v>38</v>
      </c>
      <c r="O5" s="174" t="s">
        <v>39</v>
      </c>
      <c r="P5" s="210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353">
        <f>'1'!Y5+'2'!Y5+'3'!Y5+'4'!Y5+'5'!Y5+'6'!Y5+'7'!Y5+'8'!Y5+'9'!Y5+'10'!Y5+'11'!Y5+'12'!Y5+'13'!Y5+'14'!Y5+'15'!Y5+'16'!Y5</f>
        <v>0</v>
      </c>
      <c r="Z5" s="353">
        <f>'1'!Z5+'2'!Z5+'3'!Z5+'4'!Z5+'5'!Z5+'6'!Z5+'7'!Z5+'8'!Z5+'9'!Z5+'10'!Z5+'11'!Z5+'12'!Z5+'13'!Z5+'14'!Z5+'15'!Z5+'16'!Z5</f>
        <v>0</v>
      </c>
      <c r="AA5" s="353">
        <f>'1'!AA5+'2'!AA5+'3'!AA5+'4'!AA5+'5'!AA5+'6'!AA5+'7'!AA5+'8'!AA5+'9'!AA5+'10'!AA5+'11'!AA5+'12'!AA5+'13'!AA5+'14'!AA5+'15'!AA5+'16'!AA5</f>
        <v>0</v>
      </c>
      <c r="AB5" s="73">
        <f>'1'!AB5+'2'!AB5+'3'!AB5+'4'!AB5+'5'!AB5+'6'!AB5+'7'!AB5+'8'!AB5+'9'!AB5+'10'!AB5+'11'!AB5+'12'!AB5+'13'!AB5+'14'!AB5+'15'!AB5+'16'!AB5</f>
        <v>0</v>
      </c>
    </row>
    <row r="6" spans="1:33" ht="28.5" customHeight="1" thickTop="1" thickBot="1" x14ac:dyDescent="0.6">
      <c r="A6" s="799" t="s">
        <v>115</v>
      </c>
      <c r="B6" s="810" t="s">
        <v>250</v>
      </c>
      <c r="C6" s="811"/>
      <c r="D6" s="812"/>
      <c r="E6" s="801" t="s">
        <v>248</v>
      </c>
      <c r="F6" s="802"/>
      <c r="G6" s="804"/>
      <c r="H6" s="801" t="s">
        <v>5</v>
      </c>
      <c r="I6" s="802"/>
      <c r="J6" s="803"/>
      <c r="K6" s="532" t="s">
        <v>249</v>
      </c>
      <c r="L6" s="205">
        <f>'1'!L6+'2'!L6+'3'!L6+'4'!L6+'5'!L6+'6'!L6+'7'!L6+'8'!L6+'9'!L6+'10'!L6+'11'!L6+'12'!L6+'13'!L6+'14'!L6+'15'!L6+'16'!L6</f>
        <v>0</v>
      </c>
      <c r="M6" s="131">
        <f>'1'!M6+'2'!M6+'3'!M6+'4'!M6+'5'!M6+'6'!M6+'7'!M6+'8'!M6+'9'!M6+'10'!M6+'11'!M6+'12'!M6+'13'!M6+'14'!M6+'15'!M6+'16'!M6</f>
        <v>0</v>
      </c>
      <c r="N6" s="205">
        <f>'1'!N6+'2'!N6+'3'!N6+'4'!N6+'5'!N6+'6'!N6+'7'!N6+'8'!N6+'9'!N6+'10'!N6+'11'!N6+'12'!N6+'13'!N6+'14'!N6+'15'!N6+'16'!N6</f>
        <v>0</v>
      </c>
      <c r="O6" s="131">
        <f>'1'!O6+'2'!O6+'3'!O6+'4'!O6+'5'!O6+'6'!O6+'7'!O6+'8'!O6+'9'!O6+'10'!O6+'11'!O6+'12'!O6+'13'!O6+'14'!O6+'15'!O6+'16'!O6</f>
        <v>0</v>
      </c>
      <c r="P6" s="205">
        <f>'1'!P6+'2'!P6+'3'!P6+'4'!P6+'5'!P6+'6'!P6+'7'!P6+'8'!P6+'9'!P6+'10'!P6+'11'!P6+'12'!P6+'13'!P6+'14'!P6+'15'!P6+'16'!P6</f>
        <v>0</v>
      </c>
      <c r="Q6" s="180">
        <f>'1'!Q6+'2'!Q6+'3'!Q6+'4'!Q6+'5'!Q6+'6'!Q6+'7'!Q6+'8'!Q6+'9'!Q6+'10'!Q6+'11'!Q6+'12'!Q6+'13'!Q6+'14'!Q6+'15'!Q6+'16'!Q6</f>
        <v>0</v>
      </c>
      <c r="R6" s="180">
        <f>'1'!R6+'2'!R6+'3'!R6+'4'!R6+'5'!R6+'6'!R6+'7'!R6+'8'!R6+'9'!R6+'10'!R6+'11'!R6+'12'!R6+'13'!R6+'14'!R6+'15'!R6+'16'!R6</f>
        <v>0</v>
      </c>
      <c r="S6" s="180">
        <f>'1'!S6+'2'!S6+'3'!S6+'4'!S6+'5'!S6+'6'!S6+'7'!S6+'8'!S6+'9'!S6+'10'!S6+'11'!S6+'12'!S6+'13'!S6+'14'!S6+'15'!S6+'16'!S6</f>
        <v>0</v>
      </c>
      <c r="T6" s="180">
        <f>'1'!T6+'2'!T6+'3'!T6+'4'!T6+'5'!T6+'6'!T6+'7'!T6+'8'!T6+'9'!T6+'10'!T6+'11'!T6+'12'!T6+'13'!T6+'14'!T6+'15'!T6+'16'!T6</f>
        <v>0</v>
      </c>
      <c r="U6" s="131">
        <f>'1'!U6+'2'!U6+'3'!U6+'4'!U6+'5'!U6+'6'!U6+'7'!U6+'8'!U6+'9'!U6+'10'!U6+'11'!U6+'12'!U6+'13'!U6+'14'!U6+'15'!U6+'16'!U6</f>
        <v>0</v>
      </c>
      <c r="X6" s="258" t="s">
        <v>248</v>
      </c>
      <c r="Y6" s="353">
        <f>'1'!Y6+'2'!Y6+'3'!Y6+'4'!Y6+'5'!Y6+'6'!Y6+'7'!Y6+'8'!Y6+'9'!Y6+'10'!Y6+'11'!Y6+'12'!Y6+'13'!Y6+'14'!Y6+'15'!Y6+'16'!Y6</f>
        <v>0</v>
      </c>
      <c r="Z6" s="351">
        <f>'1'!Z6+'2'!Z6+'3'!Z6+'4'!Z6+'5'!Z6+'6'!Z6+'7'!Z6+'8'!Z6+'9'!Z6+'10'!Z6+'11'!Z6+'12'!Z6+'13'!Z6+'14'!Z6+'15'!Z6+'16'!Z6</f>
        <v>0</v>
      </c>
      <c r="AA6" s="351">
        <f>'1'!AA6+'2'!AA6+'3'!AA6+'4'!AA6+'5'!AA6+'6'!AA6+'7'!AA6+'8'!AA6+'9'!AA6+'10'!AA6+'11'!AA6+'12'!AA6+'13'!AA6+'14'!AA6+'15'!AA6+'16'!AA6</f>
        <v>0</v>
      </c>
      <c r="AB6" s="352">
        <f>'1'!AB6+'2'!AB6+'3'!AB6+'4'!AB6+'5'!AB6+'6'!AB6+'7'!AB6+'8'!AB6+'9'!AB6+'10'!AB6+'11'!AB6+'12'!AB6+'13'!AB6+'14'!AB6+'15'!AB6+'16'!AB6</f>
        <v>0</v>
      </c>
    </row>
    <row r="7" spans="1:33" ht="22.5" customHeight="1" thickTop="1" thickBot="1" x14ac:dyDescent="0.45">
      <c r="A7" s="800"/>
      <c r="B7" s="204" t="s">
        <v>7</v>
      </c>
      <c r="C7" s="805" t="s">
        <v>114</v>
      </c>
      <c r="D7" s="806"/>
      <c r="E7" s="208" t="s">
        <v>7</v>
      </c>
      <c r="F7" s="805" t="s">
        <v>114</v>
      </c>
      <c r="G7" s="806"/>
      <c r="H7" s="208" t="s">
        <v>7</v>
      </c>
      <c r="I7" s="805" t="s">
        <v>114</v>
      </c>
      <c r="J7" s="807"/>
      <c r="K7" s="258" t="s">
        <v>248</v>
      </c>
      <c r="L7" s="204">
        <f>'1'!L7+'2'!L7+'3'!L7+'4'!L7+'5'!L7+'6'!L7+'7'!L7+'8'!L7+'9'!L7+'10'!L7+'11'!L7+'12'!L7+'13'!L7+'14'!L7+'15'!L7+'16'!L7</f>
        <v>0</v>
      </c>
      <c r="M7" s="212">
        <f>'1'!M7+'2'!M7+'3'!M7+'4'!M7+'5'!M7+'6'!M7+'7'!M7+'8'!M7+'9'!M7+'10'!M7+'11'!M7+'12'!M7+'13'!M7+'14'!M7+'15'!M7+'16'!M7</f>
        <v>0</v>
      </c>
      <c r="N7" s="204">
        <f>'1'!N7+'2'!N7+'3'!N7+'4'!N7+'5'!N7+'6'!N7+'7'!N7+'8'!N7+'9'!N7+'10'!N7+'11'!N7+'12'!N7+'13'!N7+'14'!N7+'15'!N7+'16'!N7</f>
        <v>0</v>
      </c>
      <c r="O7" s="212">
        <f>'1'!O7+'2'!O7+'3'!O7+'4'!O7+'5'!O7+'6'!O7+'7'!O7+'8'!O7+'9'!O7+'10'!O7+'11'!O7+'12'!O7+'13'!O7+'14'!O7+'15'!O7+'16'!O7</f>
        <v>0</v>
      </c>
      <c r="P7" s="204">
        <f>'1'!P7+'2'!P7+'3'!P7+'4'!P7+'5'!P7+'6'!P7+'7'!P7+'8'!P7+'9'!P7+'10'!P7+'11'!P7+'12'!P7+'13'!P7+'14'!P7+'15'!P7+'16'!P7</f>
        <v>0</v>
      </c>
      <c r="Q7" s="182">
        <f>'1'!Q7+'2'!Q7+'3'!Q7+'4'!Q7+'5'!Q7+'6'!Q7+'7'!Q7+'8'!Q7+'9'!Q7+'10'!Q7+'11'!Q7+'12'!Q7+'13'!Q7+'14'!Q7+'15'!Q7+'16'!Q7</f>
        <v>0</v>
      </c>
      <c r="R7" s="182">
        <f>'1'!R7+'2'!R7+'3'!R7+'4'!R7+'5'!R7+'6'!R7+'7'!R7+'8'!R7+'9'!R7+'10'!R7+'11'!R7+'12'!R7+'13'!R7+'14'!R7+'15'!R7+'16'!R7</f>
        <v>0</v>
      </c>
      <c r="S7" s="182">
        <f>'1'!S7+'2'!S7+'3'!S7+'4'!S7+'5'!S7+'6'!S7+'7'!S7+'8'!S7+'9'!S7+'10'!S7+'11'!S7+'12'!S7+'13'!S7+'14'!S7+'15'!S7+'16'!S7</f>
        <v>0</v>
      </c>
      <c r="T7" s="182">
        <f>'1'!T7+'2'!T7+'3'!T7+'4'!T7+'5'!T7+'6'!T7+'7'!T7+'8'!T7+'9'!T7+'10'!T7+'11'!T7+'12'!T7+'13'!T7+'14'!T7+'15'!T7+'16'!T7</f>
        <v>0</v>
      </c>
      <c r="U7" s="183">
        <f>'1'!U7+'2'!U7+'3'!U7+'4'!U7+'5'!U7+'6'!U7+'7'!U7+'8'!U7+'9'!U7+'10'!U7+'11'!U7+'12'!U7+'13'!U7+'14'!U7+'15'!U7+'16'!U7</f>
        <v>0</v>
      </c>
      <c r="X7" s="8"/>
      <c r="Y7" s="232"/>
      <c r="Z7" s="363">
        <f>Y5+Z5+Y6+Z6</f>
        <v>0</v>
      </c>
      <c r="AA7" s="202"/>
      <c r="AB7" s="202"/>
    </row>
    <row r="8" spans="1:33" ht="22.5" customHeight="1" thickTop="1" x14ac:dyDescent="0.2">
      <c r="A8" s="6" t="s">
        <v>199</v>
      </c>
      <c r="B8" s="205">
        <f>'1'!B8+'2'!B8+'3'!B8+'4'!B8+'5'!B8+'6'!B8+'7'!B8++'8'!B8+'9'!B8+'10'!B8+'11'!B8+'12'!B8+'13'!B8+'14'!B8+'15'!B8+'16'!B8</f>
        <v>0</v>
      </c>
      <c r="C8" s="808">
        <f>'1'!C8+'2'!C8+'3'!C8+'4'!C8+'5'!C8+'6'!C8+'7'!C8++'8'!C8+'9'!C8+'10'!C8+'11'!C8+'12'!C8+'13'!C8+'14'!C8+'15'!C8+'16'!C8</f>
        <v>0</v>
      </c>
      <c r="D8" s="809"/>
      <c r="E8" s="345">
        <f>'1'!E8+'2'!E8+'3'!E8+'4'!E8+'5'!E8+'6'!E8+'7'!E8++'8'!E8+'9'!E8+'10'!E8+'11'!E8+'12'!E8+'13'!E8+'14'!E8+'15'!E8+'16'!E8</f>
        <v>0</v>
      </c>
      <c r="F8" s="808">
        <f>'1'!F8+'2'!F8+'3'!F8+'4'!F8+'5'!F8+'6'!F8+'7'!F8++'8'!F8+'9'!F8+'10'!F8+'11'!F8+'12'!F8+'13'!F8+'14'!F8+'15'!F8+'16'!F8</f>
        <v>0</v>
      </c>
      <c r="G8" s="809"/>
      <c r="H8" s="180">
        <f>SUM(B8+E8)</f>
        <v>0</v>
      </c>
      <c r="I8" s="668">
        <f>SUM(C8+F8)</f>
        <v>0</v>
      </c>
      <c r="J8" s="603"/>
      <c r="K8" s="36"/>
      <c r="L8" s="202"/>
      <c r="M8" s="202"/>
      <c r="N8" s="202"/>
      <c r="O8" s="202"/>
      <c r="P8" s="202"/>
      <c r="Q8" s="202"/>
      <c r="R8" s="202"/>
      <c r="S8" s="202"/>
      <c r="T8" s="202"/>
      <c r="U8" s="202"/>
      <c r="X8" s="8"/>
      <c r="Z8" s="202"/>
      <c r="AA8" s="202"/>
      <c r="AB8" s="202"/>
    </row>
    <row r="9" spans="1:33" ht="20.25" customHeight="1" thickBot="1" x14ac:dyDescent="0.25">
      <c r="A9" s="240" t="s">
        <v>74</v>
      </c>
      <c r="B9" s="390">
        <f>'1'!B9+'2'!B9+'3'!B9+'4'!B9+'5'!B9+'6'!B9+'7'!B9++'8'!B9+'9'!B9+'10'!B9+'11'!B9+'12'!B9+'13'!B9+'14'!B9+'15'!B9+'16'!B9</f>
        <v>0</v>
      </c>
      <c r="C9" s="653">
        <f>'1'!C9+'2'!C9+'3'!C9+'4'!C9+'5'!C9+'6'!C9+'7'!C9+'8'!C9+'9'!C9+'10'!C9+'11'!C9+'12'!C9:D9+'13'!C9+'14'!C9+'15'!C9+'16'!C9</f>
        <v>0</v>
      </c>
      <c r="D9" s="654"/>
      <c r="E9" s="180">
        <f>'1'!E9+'2'!E9+'3'!E9+'4'!E9+'5'!E9+'6'!E9+'7'!E9+'8'!E9+'9'!E9+'10'!E9+'11'!E9+'12'!E9+'13'!E9+'14'!E9+'15'!E9+'16'!E9</f>
        <v>0</v>
      </c>
      <c r="F9" s="668">
        <f>'1'!F9+'2'!F9+'3'!F9+'4'!F9+'5'!F9+'6'!F9+'7'!F9+'8'!F9+'9'!F9+'10'!F9+'11'!F9+'12'!F9+'13'!F9+'14'!F9+'15'!F9+'16'!F9</f>
        <v>0</v>
      </c>
      <c r="G9" s="701"/>
      <c r="H9" s="180">
        <f>B9+E9</f>
        <v>0</v>
      </c>
      <c r="I9" s="668">
        <f>C9+F9</f>
        <v>0</v>
      </c>
      <c r="J9" s="603"/>
      <c r="X9" s="714" t="s">
        <v>183</v>
      </c>
      <c r="Y9" s="714"/>
      <c r="Z9" s="714"/>
      <c r="AA9" s="209"/>
      <c r="AB9" s="209"/>
    </row>
    <row r="10" spans="1:33" ht="20.25" customHeight="1" thickTop="1" thickBot="1" x14ac:dyDescent="0.25">
      <c r="A10" s="240" t="s">
        <v>8</v>
      </c>
      <c r="B10" s="390">
        <f>'1'!B10+'2'!B10+'3'!B10+'4'!B10+'5'!B10+'6'!B10+'7'!B10++'8'!B10+'9'!B10+'10'!B10+'11'!B10+'12'!B10+'13'!B10+'14'!B10+'15'!B10+'16'!B10</f>
        <v>0</v>
      </c>
      <c r="C10" s="653">
        <f>'1'!C10+'2'!C10+'3'!C10+'4'!C10+'5'!C10+'6'!C10+'7'!C10+'8'!C10+'9'!C10+'10'!C10+'11'!C10+'12'!C10:D10+'13'!C10+'14'!C10+'15'!C10+'16'!C10</f>
        <v>0</v>
      </c>
      <c r="D10" s="654"/>
      <c r="E10" s="180">
        <f>'1'!E10+'2'!E10+'3'!E10+'4'!E10+'5'!E10+'6'!E10+'7'!E10+'8'!E10+'9'!E10+'10'!E10+'11'!E10+'12'!E10+'13'!E10+'14'!E10+'15'!E10+'16'!E10</f>
        <v>0</v>
      </c>
      <c r="F10" s="600">
        <f>'1'!F10+'2'!F10+'3'!F10+'4'!F10+'5'!F10+'6'!F10+'7'!F10+'8'!F10+'9'!F10+'10'!F10+'11'!F10+'12'!F10+'13'!F10+'14'!F10+'15'!F10+'16'!F10</f>
        <v>0</v>
      </c>
      <c r="G10" s="604"/>
      <c r="H10" s="207">
        <f t="shared" ref="H10:H27" si="0">B10+E10</f>
        <v>0</v>
      </c>
      <c r="I10" s="600">
        <f t="shared" ref="I10:I11" si="1">C10+F10</f>
        <v>0</v>
      </c>
      <c r="J10" s="601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390">
        <f>'1'!B11+'2'!B11+'3'!B11+'4'!B11+'5'!B11+'6'!B11+'7'!B11++'8'!B11+'9'!B11+'10'!B11+'11'!B11+'12'!B11+'13'!B11+'14'!B11+'15'!B11+'16'!B11</f>
        <v>0</v>
      </c>
      <c r="C11" s="653">
        <f>'1'!C11+'2'!C11+'3'!C11+'4'!C11+'5'!C11+'6'!C11+'7'!C11+'8'!C11+'9'!C11+'10'!C11+'11'!C11+'12'!C11:D11+'13'!C11+'14'!C11+'15'!C11+'16'!C11</f>
        <v>0</v>
      </c>
      <c r="D11" s="654"/>
      <c r="E11" s="400">
        <f>'1'!E11+'2'!E11+'3'!E11+'4'!E11+'5'!E11+'6'!E11+'7'!E11+'8'!E11+'9'!E11+'10'!E11+'11'!E11+'12'!E11+'13'!E11+'14'!E11+'15'!E11+'16'!E11</f>
        <v>0</v>
      </c>
      <c r="F11" s="600">
        <f>'1'!F11+'2'!F11+'3'!F11+'4'!F11+'5'!F11+'6'!F11+'7'!F11+'8'!F11+'9'!F11+'10'!F11+'11'!F11+'12'!F11+'13'!F11+'14'!F11+'15'!F11+'16'!F11</f>
        <v>0</v>
      </c>
      <c r="G11" s="604"/>
      <c r="H11" s="181">
        <f t="shared" si="0"/>
        <v>0</v>
      </c>
      <c r="I11" s="600">
        <f t="shared" si="1"/>
        <v>0</v>
      </c>
      <c r="J11" s="601"/>
      <c r="K11" s="627" t="s">
        <v>1</v>
      </c>
      <c r="L11" s="635" t="s">
        <v>40</v>
      </c>
      <c r="M11" s="636"/>
      <c r="N11" s="636"/>
      <c r="O11" s="636"/>
      <c r="P11" s="636"/>
      <c r="Q11" s="636"/>
      <c r="R11" s="636"/>
      <c r="S11" s="636"/>
      <c r="T11" s="637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390">
        <f>'1'!B12+'2'!B12+'3'!B12+'4'!B12+'5'!B12+'6'!B12+'7'!B12++'8'!B12+'9'!B12+'10'!B12+'11'!B12+'12'!B12+'13'!B12+'14'!B12+'15'!B12+'16'!B12</f>
        <v>0</v>
      </c>
      <c r="C12" s="653">
        <f>'1'!C12+'2'!C12+'3'!C12+'4'!C12+'5'!C12+'6'!C12+'7'!C12+'8'!C12+'9'!C12+'10'!C12+'11'!C12+'12'!C12:D12+'13'!C12+'14'!C12+'15'!C12+'16'!C12</f>
        <v>0</v>
      </c>
      <c r="D12" s="654"/>
      <c r="E12" s="400">
        <f>'1'!E12+'2'!E12+'3'!E12+'4'!E12+'5'!E12+'6'!E12+'7'!E12+'8'!E12+'9'!E12+'10'!E12+'11'!E12+'12'!E12+'13'!E12+'14'!E12+'15'!E12+'16'!E12</f>
        <v>0</v>
      </c>
      <c r="F12" s="600">
        <f>'1'!F12+'2'!F12+'3'!F12+'4'!F12+'5'!F12+'6'!F12+'7'!F12+'8'!F12+'9'!F12+'10'!F12+'11'!F12+'12'!F12+'13'!F12+'14'!F12+'15'!F12+'16'!F12</f>
        <v>0</v>
      </c>
      <c r="G12" s="604"/>
      <c r="H12" s="181">
        <f t="shared" si="0"/>
        <v>0</v>
      </c>
      <c r="I12" s="600">
        <f>C12+F12</f>
        <v>0</v>
      </c>
      <c r="J12" s="601"/>
      <c r="K12" s="608"/>
      <c r="L12" s="629" t="s">
        <v>41</v>
      </c>
      <c r="M12" s="631" t="s">
        <v>42</v>
      </c>
      <c r="N12" s="631" t="s">
        <v>43</v>
      </c>
      <c r="O12" s="631" t="s">
        <v>44</v>
      </c>
      <c r="P12" s="631" t="s">
        <v>45</v>
      </c>
      <c r="Q12" s="631" t="s">
        <v>46</v>
      </c>
      <c r="R12" s="631" t="s">
        <v>47</v>
      </c>
      <c r="S12" s="638" t="s">
        <v>48</v>
      </c>
      <c r="T12" s="633" t="s">
        <v>197</v>
      </c>
      <c r="U12" s="8"/>
      <c r="V12" s="8"/>
      <c r="W12" s="8"/>
      <c r="X12" s="717" t="s">
        <v>250</v>
      </c>
      <c r="Y12" s="699">
        <f>'1'!Y12+'2'!Y12+'3'!Y12+'4'!Y12+'5'!Y12+'6'!Y12+'7'!Y12+'8'!Y12+'9'!Y12+'10'!Y12+'11'!Y12+'12'!Y12+'13'!Y12+'14'!Y12+'15'!Y12+'16'!Y12</f>
        <v>0</v>
      </c>
      <c r="Z12" s="700"/>
      <c r="AA12" s="702">
        <f>'1'!AA12+'2'!AA12+'3'!AA12+'4'!AA12+'5'!AA12+'6'!AA12+'7'!AA12+'8'!AA12+'9'!AA12+'10'!AA12+'11'!AA12+'12'!AA12+'13'!AA12+'14'!AA12+'15'!AA12+'16'!AA12</f>
        <v>0</v>
      </c>
      <c r="AB12" s="618"/>
      <c r="AC12" s="21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390">
        <f>'1'!B13+'2'!B13+'3'!B13+'4'!B13+'5'!B13+'6'!B13+'7'!B13++'8'!B13+'9'!B13+'10'!B13+'11'!B13+'12'!B13+'13'!B13+'14'!B13+'15'!B13+'16'!B13</f>
        <v>0</v>
      </c>
      <c r="C13" s="187">
        <f>'1'!C13+'2'!C13+'3'!C13+'4'!C13+'5'!C13+'6'!C13+'7'!C13+'8'!C13+'9'!C13+'10'!C13+'11'!C13+'12'!C13+'13'!C13+'14'!C13+'15'!C13+'16'!C13</f>
        <v>0</v>
      </c>
      <c r="D13" s="188">
        <f>'1'!D13+'2'!D13+'3'!D13+'4'!D13+'5'!D13+'6'!D13+'7'!D13+'8'!D13+'9'!D13+'10'!D13+'11'!D13+'12'!D13+'13'!D13+'14'!D13+'15'!D13+'16'!D13</f>
        <v>0</v>
      </c>
      <c r="E13" s="400">
        <f>'1'!E13+'2'!E13+'3'!E13+'4'!E13+'5'!E13+'6'!E13+'7'!E13+'8'!E13+'9'!E13+'10'!E13+'11'!E13+'12'!E13+'13'!E13+'14'!E13+'15'!E13+'16'!E13</f>
        <v>0</v>
      </c>
      <c r="F13" s="180">
        <f>'1'!F13+'2'!F13+'3'!F13+'4'!F13+'5'!F13+'6'!F13+'7'!F13+'8'!F13+'9'!F13+'10'!F13+'11'!F13+'12'!F13+'13'!F13+'14'!F13+'15'!F13+'16'!F13</f>
        <v>0</v>
      </c>
      <c r="G13" s="60">
        <f>'1'!G13+'2'!G13+'3'!G13+'4'!G13+'5'!G13+'6'!G13+'7'!G13+'8'!G13+'9'!G13+'10'!G13+'11'!G13+'12'!G13+'13'!G13+'14'!G13+'15'!G13+'16'!G13</f>
        <v>0</v>
      </c>
      <c r="H13" s="181">
        <f t="shared" si="0"/>
        <v>0</v>
      </c>
      <c r="I13" s="181">
        <f t="shared" ref="I13:I19" si="2">C13+F13</f>
        <v>0</v>
      </c>
      <c r="J13" s="189">
        <f t="shared" ref="J13:J22" si="3">D13+G13</f>
        <v>0</v>
      </c>
      <c r="K13" s="628"/>
      <c r="L13" s="630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620"/>
      <c r="AC13" s="21"/>
      <c r="AE13" s="8"/>
    </row>
    <row r="14" spans="1:33" ht="26.25" customHeight="1" thickTop="1" x14ac:dyDescent="0.55000000000000004">
      <c r="A14" s="240" t="s">
        <v>191</v>
      </c>
      <c r="B14" s="390">
        <f>'1'!B14+'2'!B14+'3'!B14+'4'!B14+'5'!B14+'6'!B14+'7'!B14++'8'!B14+'9'!B14+'10'!B14+'11'!B14+'12'!B14+'13'!B14+'14'!B14+'15'!B14+'16'!B14</f>
        <v>0</v>
      </c>
      <c r="C14" s="187">
        <f>'1'!C14+'2'!C14+'3'!C14+'4'!C14+'5'!C14+'6'!C14+'7'!C14+'8'!C14+'9'!C14+'10'!C14+'11'!C14+'12'!C14+'13'!C14+'14'!C14+'15'!C14+'16'!C14</f>
        <v>0</v>
      </c>
      <c r="D14" s="188">
        <f>'1'!D14+'2'!D14+'3'!D14+'4'!D14+'5'!D14+'6'!D14+'7'!D14+'8'!D14+'9'!D14+'10'!D14+'11'!D14+'12'!D14+'13'!D14+'14'!D14+'15'!D14+'16'!D14</f>
        <v>0</v>
      </c>
      <c r="E14" s="400">
        <f>'1'!E14+'2'!E14+'3'!E14+'4'!E14+'5'!E14+'6'!E14+'7'!E14+'8'!E14+'9'!E14+'10'!E14+'11'!E14+'12'!E14+'13'!E14+'14'!E14+'15'!E14+'16'!E14</f>
        <v>0</v>
      </c>
      <c r="F14" s="400">
        <f>'1'!F14+'2'!F14+'3'!F14+'4'!F14+'5'!F14+'6'!F14+'7'!F14+'8'!F14+'9'!F14+'10'!F14+'11'!F14+'12'!F14+'13'!F14+'14'!F14+'15'!F14+'16'!F14</f>
        <v>0</v>
      </c>
      <c r="G14" s="60">
        <f>'1'!G14+'2'!G14+'3'!G14+'4'!G14+'5'!G14+'6'!G14+'7'!G14+'8'!G14+'9'!G14+'10'!G14+'11'!G14+'12'!G14+'13'!G14+'14'!G14+'15'!G14+'16'!G14</f>
        <v>0</v>
      </c>
      <c r="H14" s="181">
        <f t="shared" si="0"/>
        <v>0</v>
      </c>
      <c r="I14" s="181">
        <f t="shared" si="2"/>
        <v>0</v>
      </c>
      <c r="J14" s="189">
        <f t="shared" si="3"/>
        <v>0</v>
      </c>
      <c r="K14" s="532" t="s">
        <v>249</v>
      </c>
      <c r="L14" s="205">
        <f>'1'!L14+'2'!L14+'3'!L14+'4'!L14+'5'!L14+'6'!L14+'7'!L14+'8'!L14+'9'!L14+'10'!L14+'11'!L14+'12'!L14+'13'!L14+'14'!L14+'15'!L14+'16'!L14</f>
        <v>0</v>
      </c>
      <c r="M14" s="180">
        <f>'1'!M14+'2'!M14+'3'!M14+'4'!M14+'5'!M14+'6'!M14+'7'!M14+'8'!M14+'9'!M14+'10'!M14+'11'!M14+'12'!M14+'13'!M14+'14'!M14+'15'!M14+'16'!M14</f>
        <v>0</v>
      </c>
      <c r="N14" s="180">
        <f>'1'!N14+'2'!N14+'3'!N14+'4'!N14+'5'!N14+'6'!N14+'7'!N14+'8'!N14+'9'!N14+'10'!N14+'11'!N14+'12'!N14+'13'!N14+'14'!N14+'15'!N14+'16'!N14</f>
        <v>0</v>
      </c>
      <c r="O14" s="180">
        <f>'1'!O14+'2'!O14+'3'!O14+'4'!O14+'5'!O14+'6'!O14+'7'!O14+'8'!O14+'9'!O14+'10'!O14+'11'!O14+'12'!O14+'13'!O14+'14'!O14+'15'!O14+'16'!O14</f>
        <v>0</v>
      </c>
      <c r="P14" s="180">
        <f>'1'!P14+'2'!P14+'3'!P14+'4'!P14+'5'!P14+'6'!P14+'7'!P14+'8'!P14+'9'!P14+'10'!P14+'11'!P14+'12'!P14+'13'!P14+'14'!P14+'15'!P14+'16'!P14</f>
        <v>0</v>
      </c>
      <c r="Q14" s="180">
        <f>'1'!Q14+'2'!Q14+'3'!Q14+'4'!Q14+'5'!Q14+'6'!Q14+'7'!Q14+'8'!Q14+'9'!Q14+'10'!Q14+'11'!Q14+'12'!Q14+'13'!Q14+'14'!Q14+'15'!Q14+'16'!Q14</f>
        <v>0</v>
      </c>
      <c r="R14" s="180">
        <f>'1'!R14+'2'!R14+'3'!R14+'4'!R14+'5'!R14+'6'!R14+'7'!R14+'8'!R14+'9'!R14+'10'!R14+'11'!R14+'12'!R14+'13'!R14+'14'!R14+'15'!R14+'16'!R14</f>
        <v>0</v>
      </c>
      <c r="S14" s="131">
        <f>'1'!S14+'2'!S14+'3'!S14+'4'!S14+'5'!S14+'6'!S14+'7'!S14+'8'!S14+'9'!S14+'10'!S14+'11'!S14+'12'!S14+'13'!S14+'14'!S14+'15'!S14+'16'!S14</f>
        <v>0</v>
      </c>
      <c r="T14" s="131">
        <f>'1'!T14+'2'!T14+'3'!T14+'4'!T14+'5'!T14+'6'!T14+'7'!T14+'8'!T14+'9'!T14+'10'!T14+'11'!T14+'12'!T14+'13'!T14+'14'!T14+'15'!T14+'16'!T14</f>
        <v>0</v>
      </c>
      <c r="U14" s="8"/>
      <c r="V14" s="8"/>
      <c r="W14" s="8"/>
      <c r="X14" s="721" t="s">
        <v>248</v>
      </c>
      <c r="Y14" s="703">
        <f>'1'!Y14+'2'!Y14+'3'!Y14+'4'!Y14+'5'!Y14+'6'!Y14+'7'!Y14+'8'!Y14+'9'!Y14+'10'!Y14+'11'!Y14+'12'!Y14+'13'!Y14+'14'!Y14+'15'!Y14+'16'!Y14</f>
        <v>0</v>
      </c>
      <c r="Z14" s="704"/>
      <c r="AA14" s="711">
        <f>'1'!AA14+'2'!AA14+'3'!AA14+'4'!AA14+'5'!AA14+'6'!AA14+'7'!AA14+'8'!AA14+'9'!AA14+'10'!AA14+'11'!AA14+'12'!AA14+'13'!AA14+'14'!AA14+'15'!AA14+'16'!AA14</f>
        <v>0</v>
      </c>
      <c r="AB14" s="712"/>
      <c r="AC14" s="21"/>
    </row>
    <row r="15" spans="1:33" ht="22.5" customHeight="1" thickBot="1" x14ac:dyDescent="0.45">
      <c r="A15" s="240" t="s">
        <v>192</v>
      </c>
      <c r="B15" s="390">
        <f>'1'!B15+'2'!B15+'3'!B15+'4'!B15+'5'!B15+'6'!B15+'7'!B15++'8'!B15+'9'!B15+'10'!B15+'11'!B15+'12'!B15+'13'!B15+'14'!B15+'15'!B15+'16'!B15</f>
        <v>0</v>
      </c>
      <c r="C15" s="187">
        <f>'1'!C15+'2'!C15+'3'!C15+'4'!C15+'5'!C15+'6'!C15+'7'!C15+'8'!C15+'9'!C15+'10'!C15+'11'!C15+'12'!C15+'13'!C15+'14'!C15+'15'!C15+'16'!C15</f>
        <v>0</v>
      </c>
      <c r="D15" s="188">
        <f>'1'!D15+'2'!D15+'3'!D15+'4'!D15+'5'!D15+'6'!D15+'7'!D15+'8'!D15+'9'!D15+'10'!D15+'11'!D15+'12'!D15+'13'!D15+'14'!D15+'15'!D15+'16'!D15</f>
        <v>0</v>
      </c>
      <c r="E15" s="400">
        <f>'1'!E15+'2'!E15+'3'!E15+'4'!E15+'5'!E15+'6'!E15+'7'!E15+'8'!E15+'9'!E15+'10'!E15+'11'!E15+'12'!E15+'13'!E15+'14'!E15+'15'!E15+'16'!E15</f>
        <v>0</v>
      </c>
      <c r="F15" s="400">
        <f>'1'!F15+'2'!F15+'3'!F15+'4'!F15+'5'!F15+'6'!F15+'7'!F15+'8'!F15+'9'!F15+'10'!F15+'11'!F15+'12'!F15+'13'!F15+'14'!F15+'15'!F15+'16'!F15</f>
        <v>0</v>
      </c>
      <c r="G15" s="60">
        <f>'1'!G15+'2'!G15+'3'!G15+'4'!G15+'5'!G15+'6'!G15+'7'!G15+'8'!G15+'9'!G15+'10'!G15+'11'!G15+'12'!G15+'13'!G15+'14'!G15+'15'!G15+'16'!G15</f>
        <v>0</v>
      </c>
      <c r="H15" s="181">
        <f t="shared" si="0"/>
        <v>0</v>
      </c>
      <c r="I15" s="181">
        <f t="shared" si="2"/>
        <v>0</v>
      </c>
      <c r="J15" s="189">
        <f t="shared" si="3"/>
        <v>0</v>
      </c>
      <c r="K15" s="258" t="s">
        <v>248</v>
      </c>
      <c r="L15" s="199">
        <f>'1'!L15+'2'!L15+'3'!L15+'4'!L15+'5'!L15+'6'!L15+'7'!L15+'8'!L15+'9'!L15+'10'!L15+'11'!L15+'12'!L15+'13'!L15+'14'!L15+'15'!L15+'16'!L15</f>
        <v>0</v>
      </c>
      <c r="M15" s="181">
        <f>'1'!M15+'2'!M15+'3'!M15+'4'!M15+'5'!M15+'6'!M15+'7'!M15+'8'!M15+'9'!M15+'10'!M15+'11'!M15+'12'!M15+'13'!M15+'14'!M15+'15'!M15+'16'!M15</f>
        <v>0</v>
      </c>
      <c r="N15" s="181">
        <f>'1'!N15+'2'!N15+'3'!N15+'4'!N15+'5'!N15+'6'!N15+'7'!N15+'8'!N15+'9'!N15+'10'!N15+'11'!N15+'12'!N15+'13'!N15+'14'!N15+'15'!N15+'16'!N15</f>
        <v>0</v>
      </c>
      <c r="O15" s="181">
        <f>'1'!O15+'2'!O15+'3'!O15+'4'!O15+'5'!O15+'6'!O15+'7'!O15+'8'!O15+'9'!O15+'10'!O15+'11'!O15+'12'!O15+'13'!O15+'14'!O15+'15'!O15+'16'!O15</f>
        <v>0</v>
      </c>
      <c r="P15" s="181">
        <f>'1'!P15+'2'!P15+'3'!P15+'4'!P15+'5'!P15+'6'!P15+'7'!P15+'8'!P15+'9'!P15+'10'!P15+'11'!P15+'12'!P15+'13'!P15+'14'!P15+'15'!P15+'16'!P15</f>
        <v>0</v>
      </c>
      <c r="Q15" s="181">
        <f>'1'!Q15+'2'!Q15+'3'!Q15+'4'!Q15+'5'!Q15+'6'!Q15+'7'!Q15+'8'!Q15+'9'!Q15+'10'!Q15+'11'!Q15+'12'!Q15+'13'!Q15+'14'!Q15+'15'!Q15+'16'!Q15</f>
        <v>0</v>
      </c>
      <c r="R15" s="181">
        <f>'1'!R15+'2'!R15+'3'!R15+'4'!R15+'5'!R15+'6'!R15+'7'!R15+'8'!R15+'9'!R15+'10'!R15+'11'!R15+'12'!R15+'13'!R15+'14'!R15+'15'!R15+'16'!R15</f>
        <v>0</v>
      </c>
      <c r="S15" s="132">
        <f>'1'!S15+'2'!S15+'3'!S15+'4'!S15+'5'!S15+'6'!S15+'7'!S15+'8'!S15+'9'!S15+'10'!S15+'11'!S15+'12'!S15+'13'!S15+'14'!S15+'15'!S15+'16'!S15</f>
        <v>0</v>
      </c>
      <c r="T15" s="132">
        <f>'1'!T15+'2'!T15+'3'!T15+'4'!T15+'5'!T15+'6'!T15+'7'!T15+'8'!T15+'9'!T15+'10'!T15+'11'!T15+'12'!T15+'13'!T15+'14'!T15+'15'!T15+'16'!T15</f>
        <v>0</v>
      </c>
      <c r="U15" s="8"/>
      <c r="V15" s="8"/>
      <c r="W15" s="8"/>
      <c r="X15" s="722"/>
      <c r="Y15" s="705"/>
      <c r="Z15" s="706"/>
      <c r="AA15" s="689"/>
      <c r="AB15" s="713"/>
      <c r="AC15" s="21"/>
    </row>
    <row r="16" spans="1:33" ht="20.25" customHeight="1" thickTop="1" thickBot="1" x14ac:dyDescent="0.25">
      <c r="A16" s="240" t="s">
        <v>10</v>
      </c>
      <c r="B16" s="390">
        <f>'1'!B16+'2'!B16+'3'!B16+'4'!B16+'5'!B16+'6'!B16+'7'!B16++'8'!B16+'9'!B16+'10'!B16+'11'!B16+'12'!B16+'13'!B16+'14'!B16+'15'!B16+'16'!B16</f>
        <v>0</v>
      </c>
      <c r="C16" s="187">
        <f>'1'!C16+'2'!C16+'3'!C16+'4'!C16+'5'!C16+'6'!C16+'7'!C16+'8'!C16+'9'!C16+'10'!C16+'11'!C16+'12'!C16+'13'!C16+'14'!C16+'15'!C16+'16'!C16</f>
        <v>0</v>
      </c>
      <c r="D16" s="188">
        <f>'1'!D16+'2'!D16+'3'!D16+'4'!D16+'5'!D16+'6'!D16+'7'!D16+'8'!D16+'9'!D16+'10'!D16+'11'!D16+'12'!D16+'13'!D16+'14'!D16+'15'!D16+'16'!D16</f>
        <v>0</v>
      </c>
      <c r="E16" s="400">
        <f>'1'!E16+'2'!E16+'3'!E16+'4'!E16+'5'!E16+'6'!E16+'7'!E16+'8'!E16+'9'!E16+'10'!E16+'11'!E16+'12'!E16+'13'!E16+'14'!E16+'15'!E16+'16'!E16</f>
        <v>0</v>
      </c>
      <c r="F16" s="400">
        <f>'1'!F16+'2'!F16+'3'!F16+'4'!F16+'5'!F16+'6'!F16+'7'!F16+'8'!F16+'9'!F16+'10'!F16+'11'!F16+'12'!F16+'13'!F16+'14'!F16+'15'!F16+'16'!F16</f>
        <v>0</v>
      </c>
      <c r="G16" s="60">
        <f>'1'!G16+'2'!G16+'3'!G16+'4'!G16+'5'!G16+'6'!G16+'7'!G16+'8'!G16+'9'!G16+'10'!G16+'11'!G16+'12'!G16+'13'!G16+'14'!G16+'15'!G16+'16'!G16</f>
        <v>0</v>
      </c>
      <c r="H16" s="181">
        <f t="shared" si="0"/>
        <v>0</v>
      </c>
      <c r="I16" s="181">
        <f t="shared" si="2"/>
        <v>0</v>
      </c>
      <c r="J16" s="189">
        <f t="shared" si="3"/>
        <v>0</v>
      </c>
      <c r="K16" s="230" t="s">
        <v>113</v>
      </c>
      <c r="L16" s="206">
        <f>L14+L15</f>
        <v>0</v>
      </c>
      <c r="M16" s="33">
        <f t="shared" ref="M16:T16" si="4">M14+M15</f>
        <v>0</v>
      </c>
      <c r="N16" s="33">
        <f t="shared" si="4"/>
        <v>0</v>
      </c>
      <c r="O16" s="33">
        <f t="shared" si="4"/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4">
        <f t="shared" si="4"/>
        <v>0</v>
      </c>
      <c r="T16" s="34">
        <f t="shared" si="4"/>
        <v>0</v>
      </c>
      <c r="Z16" s="202"/>
      <c r="AA16" s="202"/>
      <c r="AB16" s="202"/>
    </row>
    <row r="17" spans="1:32" ht="21" customHeight="1" thickTop="1" thickBot="1" x14ac:dyDescent="0.25">
      <c r="A17" s="240" t="s">
        <v>11</v>
      </c>
      <c r="B17" s="390">
        <f>'1'!B17+'2'!B17+'3'!B17+'4'!B17+'5'!B17+'6'!B17+'7'!B17++'8'!B17+'9'!B17+'10'!B17+'11'!B17+'12'!B17+'13'!B17+'14'!B17+'15'!B17+'16'!B17</f>
        <v>0</v>
      </c>
      <c r="C17" s="187">
        <f>'1'!C17+'2'!C17+'3'!C17+'4'!C17+'5'!C17+'6'!C17+'7'!C17+'8'!C17+'9'!C17+'10'!C17+'11'!C17+'12'!C17+'13'!C17+'14'!C17+'15'!C17+'16'!C17</f>
        <v>0</v>
      </c>
      <c r="D17" s="188">
        <f>'1'!D17+'2'!D17+'3'!D17+'4'!D17+'5'!D17+'6'!D17+'7'!D17+'8'!D17+'9'!D17+'10'!D17+'11'!D17+'12'!D17+'13'!D17+'14'!D17+'15'!D17+'16'!D17</f>
        <v>0</v>
      </c>
      <c r="E17" s="400">
        <f>'1'!E17+'2'!E17+'3'!E17+'4'!E17+'5'!E17+'6'!E17+'7'!E17+'8'!E17+'9'!E17+'10'!E17+'11'!E17+'12'!E17+'13'!E17+'14'!E17+'15'!E17+'16'!E17</f>
        <v>0</v>
      </c>
      <c r="F17" s="400">
        <f>'1'!F17+'2'!F17+'3'!F17+'4'!F17+'5'!F17+'6'!F17+'7'!F17+'8'!F17+'9'!F17+'10'!F17+'11'!F17+'12'!F17+'13'!F17+'14'!F17+'15'!F17+'16'!F17</f>
        <v>0</v>
      </c>
      <c r="G17" s="60">
        <f>'1'!G17+'2'!G17+'3'!G17+'4'!G17+'5'!G17+'6'!G17+'7'!G17+'8'!G17+'9'!G17+'10'!G17+'11'!G17+'12'!G17+'13'!G17+'14'!G17+'15'!G17+'16'!G17</f>
        <v>0</v>
      </c>
      <c r="H17" s="181">
        <f t="shared" si="0"/>
        <v>0</v>
      </c>
      <c r="I17" s="181">
        <f t="shared" si="2"/>
        <v>0</v>
      </c>
      <c r="J17" s="189">
        <f t="shared" si="3"/>
        <v>0</v>
      </c>
      <c r="Z17" s="202"/>
      <c r="AA17" s="202"/>
      <c r="AB17" s="202"/>
      <c r="AC17" s="8"/>
    </row>
    <row r="18" spans="1:32" ht="27" customHeight="1" thickTop="1" x14ac:dyDescent="0.25">
      <c r="A18" s="240" t="s">
        <v>12</v>
      </c>
      <c r="B18" s="390">
        <f>'1'!B18+'2'!B18+'3'!B18+'4'!B18+'5'!B18+'6'!B18+'7'!B18++'8'!B18+'9'!B18+'10'!B18+'11'!B18+'12'!B18+'13'!B18+'14'!B18+'15'!B18+'16'!B18</f>
        <v>0</v>
      </c>
      <c r="C18" s="187">
        <f>'1'!C18+'2'!C18+'3'!C18+'4'!C18+'5'!C18+'6'!C18+'7'!C18+'8'!C18+'9'!C18+'10'!C18+'11'!C18+'12'!C18+'13'!C18+'14'!C18+'15'!C18+'16'!C18</f>
        <v>0</v>
      </c>
      <c r="D18" s="188">
        <f>'1'!D18+'2'!D18+'3'!D18+'4'!D18+'5'!D18+'6'!D18+'7'!D18+'8'!D18+'9'!D18+'10'!D18+'11'!D18+'12'!D18+'13'!D18+'14'!D18+'15'!D18+'16'!D18</f>
        <v>0</v>
      </c>
      <c r="E18" s="400">
        <f>'1'!E18+'2'!E18+'3'!E18+'4'!E18+'5'!E18+'6'!E18+'7'!E18+'8'!E18+'9'!E18+'10'!E18+'11'!E18+'12'!E18+'13'!E18+'14'!E18+'15'!E18+'16'!E18</f>
        <v>0</v>
      </c>
      <c r="F18" s="400">
        <f>'1'!F18+'2'!F18+'3'!F18+'4'!F18+'5'!F18+'6'!F18+'7'!F18+'8'!F18+'9'!F18+'10'!F18+'11'!F18+'12'!F18+'13'!F18+'14'!F18+'15'!F18+'16'!F18</f>
        <v>0</v>
      </c>
      <c r="G18" s="60">
        <f>'1'!G18+'2'!G18+'3'!G18+'4'!G18+'5'!G18+'6'!G18+'7'!G18+'8'!G18+'9'!G18+'10'!G18+'11'!G18+'12'!G18+'13'!G18+'14'!G18+'15'!G18+'16'!G18</f>
        <v>0</v>
      </c>
      <c r="H18" s="181">
        <f t="shared" si="0"/>
        <v>0</v>
      </c>
      <c r="I18" s="181">
        <f t="shared" si="2"/>
        <v>0</v>
      </c>
      <c r="J18" s="189">
        <f t="shared" si="3"/>
        <v>0</v>
      </c>
      <c r="K18" s="607" t="s">
        <v>1</v>
      </c>
      <c r="L18" s="610" t="s">
        <v>49</v>
      </c>
      <c r="M18" s="610"/>
      <c r="N18" s="610"/>
      <c r="O18" s="611"/>
      <c r="Z18" s="202"/>
      <c r="AA18" s="202"/>
      <c r="AB18" s="202"/>
      <c r="AC18" s="8"/>
    </row>
    <row r="19" spans="1:32" ht="26.25" customHeight="1" x14ac:dyDescent="0.45">
      <c r="A19" s="240" t="s">
        <v>13</v>
      </c>
      <c r="B19" s="390">
        <f>'1'!B19+'2'!B19+'3'!B19+'4'!B19+'5'!B19+'6'!B19+'7'!B19++'8'!B19+'9'!B19+'10'!B19+'11'!B19+'12'!B19+'13'!B19+'14'!B19+'15'!B19+'16'!B19</f>
        <v>0</v>
      </c>
      <c r="C19" s="187">
        <f>'1'!C19+'2'!C19+'3'!C19+'4'!C19+'5'!C19+'6'!C19+'7'!C19+'8'!C19+'9'!C19+'10'!C19+'11'!C19+'12'!C19+'13'!C19+'14'!C19+'15'!C19+'16'!C19</f>
        <v>0</v>
      </c>
      <c r="D19" s="188">
        <f>'1'!D19+'2'!D19+'3'!D19+'4'!D19+'5'!D19+'6'!D19+'7'!D19+'8'!D19+'9'!D19+'10'!D19+'11'!D19+'12'!D19+'13'!D19+'14'!D19+'15'!D19+'16'!D19</f>
        <v>0</v>
      </c>
      <c r="E19" s="400">
        <f>'1'!E19+'2'!E19+'3'!E19+'4'!E19+'5'!E19+'6'!E19+'7'!E19+'8'!E19+'9'!E19+'10'!E19+'11'!E19+'12'!E19+'13'!E19+'14'!E19+'15'!E19+'16'!E19</f>
        <v>0</v>
      </c>
      <c r="F19" s="400">
        <f>'1'!F19+'2'!F19+'3'!F19+'4'!F19+'5'!F19+'6'!F19+'7'!F19+'8'!F19+'9'!F19+'10'!F19+'11'!F19+'12'!F19+'13'!F19+'14'!F19+'15'!F19+'16'!F19</f>
        <v>0</v>
      </c>
      <c r="G19" s="60">
        <f>'1'!G19+'2'!G19+'3'!G19+'4'!G19+'5'!G19+'6'!G19+'7'!G19+'8'!G19+'9'!G19+'10'!G19+'11'!G19+'12'!G19+'13'!G19+'14'!G19+'15'!G19+'16'!G19</f>
        <v>0</v>
      </c>
      <c r="H19" s="181">
        <f t="shared" si="0"/>
        <v>0</v>
      </c>
      <c r="I19" s="181">
        <f t="shared" si="2"/>
        <v>0</v>
      </c>
      <c r="J19" s="189">
        <f t="shared" si="3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202"/>
      <c r="AA19" s="202"/>
      <c r="AB19" s="202"/>
      <c r="AC19" s="8"/>
    </row>
    <row r="20" spans="1:32" ht="25.5" customHeight="1" thickBot="1" x14ac:dyDescent="0.5">
      <c r="A20" s="240" t="s">
        <v>14</v>
      </c>
      <c r="B20" s="390">
        <f>'1'!B20+'2'!B20+'3'!B20+'4'!B20+'5'!B20+'6'!B20+'7'!B20++'8'!B20+'9'!B20+'10'!B20+'11'!B20+'12'!B20+'13'!B20+'14'!B20+'15'!B20+'16'!B20</f>
        <v>0</v>
      </c>
      <c r="C20" s="187">
        <f>'1'!C20+'2'!C20+'3'!C20+'4'!C20+'5'!C20+'6'!C20+'7'!C20+'8'!C20+'9'!C20+'10'!C20+'11'!C20+'12'!C20+'13'!C20+'14'!C20+'15'!C20+'16'!C20</f>
        <v>0</v>
      </c>
      <c r="D20" s="188">
        <f>'1'!D20+'2'!D20+'3'!D20+'4'!D20+'5'!D20+'6'!D20+'7'!D20+'8'!D20+'9'!D20+'10'!D20+'11'!D20+'12'!D20+'13'!D20+'14'!D20+'15'!D20+'16'!D20</f>
        <v>0</v>
      </c>
      <c r="E20" s="400">
        <f>'1'!E20+'2'!E20+'3'!E20+'4'!E20+'5'!E20+'6'!E20+'7'!E20+'8'!E20+'9'!E20+'10'!E20+'11'!E20+'12'!E20+'13'!E20+'14'!E20+'15'!E20+'16'!E20</f>
        <v>0</v>
      </c>
      <c r="F20" s="400">
        <f>'1'!F20+'2'!F20+'3'!F20+'4'!F20+'5'!F20+'6'!F20+'7'!F20+'8'!F20+'9'!F20+'10'!F20+'11'!F20+'12'!F20+'13'!F20+'14'!F20+'15'!F20+'16'!F20</f>
        <v>0</v>
      </c>
      <c r="G20" s="60">
        <f>'1'!G20+'2'!G20+'3'!G20+'4'!G20+'5'!G20+'6'!G20+'7'!G20+'8'!G20+'9'!G20+'10'!G20+'11'!G20+'12'!G20+'13'!G20+'14'!G20+'15'!G20+'16'!G20</f>
        <v>0</v>
      </c>
      <c r="H20" s="181">
        <f t="shared" si="0"/>
        <v>0</v>
      </c>
      <c r="I20" s="398">
        <f>C20+F20</f>
        <v>0</v>
      </c>
      <c r="J20" s="189">
        <f t="shared" si="3"/>
        <v>0</v>
      </c>
      <c r="K20" s="609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202"/>
      <c r="AA20" s="202"/>
      <c r="AB20" s="202"/>
      <c r="AC20" s="8"/>
    </row>
    <row r="21" spans="1:32" ht="24.75" customHeight="1" thickTop="1" x14ac:dyDescent="0.55000000000000004">
      <c r="A21" s="240" t="s">
        <v>15</v>
      </c>
      <c r="B21" s="390">
        <f>'1'!B21+'2'!B21+'3'!B21+'4'!B21+'5'!B21+'6'!B21+'7'!B21++'8'!B21+'9'!B21+'10'!B21+'11'!B21+'12'!B21+'13'!B21+'14'!B21+'15'!B21+'16'!B21</f>
        <v>0</v>
      </c>
      <c r="C21" s="187">
        <f>'1'!C21+'2'!C21+'3'!C21+'4'!C21+'5'!C21+'6'!C21+'7'!C21+'8'!C21+'9'!C21+'10'!C21+'11'!C21+'12'!C21+'13'!C21+'14'!C21+'15'!C21+'16'!C21</f>
        <v>0</v>
      </c>
      <c r="D21" s="188">
        <f>'1'!D21+'2'!D21+'3'!D21+'4'!D21+'5'!D21+'6'!D21+'7'!D21+'8'!D21+'9'!D21+'10'!D21+'11'!D21+'12'!D21+'13'!D21+'14'!D21+'15'!D21+'16'!D21</f>
        <v>0</v>
      </c>
      <c r="E21" s="400">
        <f>'1'!E21+'2'!E21+'3'!E21+'4'!E21+'5'!E21+'6'!E21+'7'!E21+'8'!E21+'9'!E21+'10'!E21+'11'!E21+'12'!E21+'13'!E21+'14'!E21+'15'!E21+'16'!E21</f>
        <v>0</v>
      </c>
      <c r="F21" s="400">
        <f>'1'!F21+'2'!F21+'3'!F21+'4'!F21+'5'!F21+'6'!F21+'7'!F21+'8'!F21+'9'!F21+'10'!F21+'11'!F21+'12'!F21+'13'!F21+'14'!F21+'15'!F21+'16'!F21</f>
        <v>0</v>
      </c>
      <c r="G21" s="60">
        <f>'1'!G21+'2'!G21+'3'!G21+'4'!G21+'5'!G21+'6'!G21+'7'!G21+'8'!G21+'9'!G21+'10'!G21+'11'!G21+'12'!G21+'13'!G21+'14'!G21+'15'!G21+'16'!G21</f>
        <v>0</v>
      </c>
      <c r="H21" s="181">
        <f t="shared" si="0"/>
        <v>0</v>
      </c>
      <c r="I21" s="398">
        <f t="shared" ref="I21:I27" si="5">C21+F21</f>
        <v>0</v>
      </c>
      <c r="J21" s="189">
        <f t="shared" si="3"/>
        <v>0</v>
      </c>
      <c r="K21" s="532" t="s">
        <v>249</v>
      </c>
      <c r="L21" s="205">
        <f>'1'!L21+'2'!L21+'3'!L21+'4'!L21+'5'!L21+'6'!L21+'7'!L21+'8'!L21+'9'!L21+'10'!L21+'11'!L21+'12'!L21+'13'!L21+'14'!L21+'15'!L21+'16'!L21</f>
        <v>0</v>
      </c>
      <c r="M21" s="180">
        <f>'1'!M21+'2'!M21+'3'!M21+'4'!M21+'5'!M21+'6'!M21+'7'!M21+'8'!M21+'9'!M21+'10'!M21+'11'!M21+'12'!M21+'13'!M21+'14'!M21+'15'!M21+'16'!M21</f>
        <v>0</v>
      </c>
      <c r="N21" s="180">
        <f>'1'!N21+'2'!N21+'3'!N21+'4'!N21+'5'!N21+'6'!N21+'7'!N21+'8'!N21+'9'!N21+'10'!N21+'11'!N21+'12'!N21+'13'!N21+'14'!N21+'15'!N21+'16'!N21</f>
        <v>0</v>
      </c>
      <c r="O21" s="131">
        <f>'1'!O21+'2'!O21+'3'!O21+'4'!O21+'5'!O21+'6'!O21+'7'!O21+'8'!O21+'9'!O21+'10'!O21+'11'!O21+'12'!O21+'13'!O21+'14'!O21+'15'!O21+'16'!O21</f>
        <v>0</v>
      </c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390">
        <f>'1'!B22+'2'!B22+'3'!B22+'4'!B22+'5'!B22+'6'!B22+'7'!B22++'8'!B22+'9'!B22+'10'!B22+'11'!B22+'12'!B22+'13'!B22+'14'!B22+'15'!B22+'16'!B22</f>
        <v>0</v>
      </c>
      <c r="C22" s="187">
        <f>'1'!C22+'2'!C22+'3'!C22+'4'!C22+'5'!C22+'6'!C22+'7'!C22+'8'!C22+'9'!C22+'10'!C22+'11'!C22+'12'!C22+'13'!C22+'14'!C22+'15'!C22+'16'!C22</f>
        <v>0</v>
      </c>
      <c r="D22" s="188">
        <f>'1'!D22+'2'!D22+'3'!D22+'4'!D22+'5'!D22+'6'!D22+'7'!D22+'8'!D22+'9'!D22+'10'!D22+'11'!D22+'12'!D22+'13'!D22+'14'!D22+'15'!D22+'16'!D22</f>
        <v>0</v>
      </c>
      <c r="E22" s="400">
        <f>'1'!E22+'2'!E22+'3'!E22+'4'!E22+'5'!E22+'6'!E22+'7'!E22+'8'!E22+'9'!E22+'10'!E22+'11'!E22+'12'!E22+'13'!E22+'14'!E22+'15'!E22+'16'!E22</f>
        <v>0</v>
      </c>
      <c r="F22" s="443">
        <f>'1'!F22+'2'!F22+'3'!F22+'4'!F22+'5'!F22+'6'!F22+'7'!F22+'8'!F22+'9'!F22+'10'!F22+'11'!F22+'12'!F22+'13'!F22+'14'!F22+'15'!F22+'16'!F22</f>
        <v>0</v>
      </c>
      <c r="G22" s="60">
        <f>'1'!G22+'2'!G22+'3'!G22+'4'!G22+'5'!G22+'6'!G22+'7'!G22+'8'!G22+'9'!G22+'10'!G22+'11'!G22+'12'!G22+'13'!G22+'14'!G22+'15'!G22+'16'!G22</f>
        <v>0</v>
      </c>
      <c r="H22" s="181">
        <f t="shared" si="0"/>
        <v>0</v>
      </c>
      <c r="I22" s="524">
        <f t="shared" si="5"/>
        <v>0</v>
      </c>
      <c r="J22" s="189">
        <f t="shared" si="3"/>
        <v>0</v>
      </c>
      <c r="K22" s="258" t="s">
        <v>248</v>
      </c>
      <c r="L22" s="199">
        <f>'1'!L22+'2'!L22+'3'!L22+'4'!L22+'5'!L22+'6'!L22+'7'!L22+'8'!L22+'9'!L22+'10'!L22+'11'!L22+'12'!L22+'13'!L22+'14'!L22+'15'!L22+'16'!L22</f>
        <v>0</v>
      </c>
      <c r="M22" s="181">
        <f>'1'!M22+'2'!M22+'3'!M22+'4'!M22+'5'!M22+'6'!M22+'7'!M22+'8'!M22+'9'!M22+'10'!M22+'11'!M22+'12'!M22+'13'!M22+'14'!M22+'15'!M22+'16'!M22</f>
        <v>0</v>
      </c>
      <c r="N22" s="181">
        <f>'1'!N22+'2'!N22+'3'!N22+'4'!N22+'5'!N22+'6'!N22+'7'!N22+'8'!N22+'9'!N22+'10'!N22+'11'!N22+'12'!N22+'13'!N22+'14'!N22+'15'!N22+'16'!N22</f>
        <v>0</v>
      </c>
      <c r="O22" s="183">
        <f>'1'!O22+'2'!O22+'3'!O22+'4'!O22+'5'!O22+'6'!O22+'7'!O22+'8'!O22+'9'!O22+'10'!O22+'11'!O22+'12'!O22+'13'!O22+'14'!O22+'15'!O22+'16'!O22</f>
        <v>0</v>
      </c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390">
        <f>'1'!B23+'2'!B23+'3'!B23+'4'!B23+'5'!B23+'6'!B23+'7'!B23++'8'!B23+'9'!B23+'10'!B23+'11'!B23+'12'!B23+'13'!B23+'14'!B23+'15'!B23+'16'!B23</f>
        <v>0</v>
      </c>
      <c r="C23" s="600">
        <f>'1'!C23+'2'!C23+'3'!C23+'4'!C23+'5'!C23+'6'!C23+'7'!C23+'8'!C23+'9'!C23+'10'!C23+'11'!C23+'12'!C23+'13'!C23+'14'!C23+'15'!C23+'16'!C23</f>
        <v>0</v>
      </c>
      <c r="D23" s="604"/>
      <c r="E23" s="400">
        <f>'1'!E23+'2'!E23+'3'!E23+'4'!E23+'5'!E23+'6'!E23+'7'!E23+'8'!E23+'9'!E23+'10'!E23+'11'!E23+'12'!E23+'13'!E23+'14'!E23+'15'!E23+'16'!E23</f>
        <v>0</v>
      </c>
      <c r="F23" s="600">
        <f>'1'!F23+'2'!F23+'3'!F23+'4'!F23+'5'!F23+'6'!F23+'7'!F23+'8'!F23+'9'!F23+'10'!F23+'11'!F23+'12'!F23+'13'!F23+'14'!F23+'15'!F23+'16'!F23</f>
        <v>0</v>
      </c>
      <c r="G23" s="604"/>
      <c r="H23" s="181">
        <f t="shared" si="0"/>
        <v>0</v>
      </c>
      <c r="I23" s="600">
        <f t="shared" si="5"/>
        <v>0</v>
      </c>
      <c r="J23" s="601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390">
        <f>'1'!B24+'2'!B24+'3'!B24+'4'!B24+'5'!B24+'6'!B24+'7'!B24++'8'!B24+'9'!B24+'10'!B24+'11'!B24+'12'!B24+'13'!B24+'14'!B24+'15'!B24+'16'!B24</f>
        <v>0</v>
      </c>
      <c r="C24" s="600">
        <f>'1'!C24+'2'!C24+'3'!C24+'4'!C24+'5'!C24+'6'!C24+'7'!C24+'8'!C24+'9'!C24+'10'!C24+'11'!C24+'12'!C24+'13'!C24+'14'!C24+'15'!C24+'16'!C24</f>
        <v>0</v>
      </c>
      <c r="D24" s="604"/>
      <c r="E24" s="400">
        <f>'1'!E24+'2'!E24+'3'!E24+'4'!E24+'5'!E24+'6'!E24+'7'!E24+'8'!E24+'9'!E24+'10'!E24+'11'!E24+'12'!E24+'13'!E24+'14'!E24+'15'!E24+'16'!E24</f>
        <v>0</v>
      </c>
      <c r="F24" s="600">
        <f>'1'!F24+'2'!F24+'3'!F24+'4'!F24+'5'!F24+'6'!F24+'7'!F24+'8'!F24+'9'!F24+'10'!F24+'11'!F24+'12'!F24+'13'!F24+'14'!F24+'15'!F24+'16'!F24</f>
        <v>0</v>
      </c>
      <c r="G24" s="604"/>
      <c r="H24" s="181">
        <f t="shared" si="0"/>
        <v>0</v>
      </c>
      <c r="I24" s="600">
        <f t="shared" si="5"/>
        <v>0</v>
      </c>
      <c r="J24" s="601"/>
      <c r="K24" s="612" t="s">
        <v>110</v>
      </c>
      <c r="L24" s="613"/>
      <c r="M24" s="266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1.75" customHeight="1" x14ac:dyDescent="0.45">
      <c r="A25" s="240" t="s">
        <v>19</v>
      </c>
      <c r="B25" s="390">
        <f>'1'!B25+'2'!B25+'3'!B25+'4'!B25+'5'!B25+'6'!B25+'7'!B25++'8'!B25+'9'!B25+'10'!B25+'11'!B25+'12'!B25+'13'!B25+'14'!B25+'15'!B25+'16'!B25</f>
        <v>0</v>
      </c>
      <c r="C25" s="600">
        <f>'1'!C25+'2'!C25+'3'!C25+'4'!C25+'5'!C25+'6'!C25+'7'!C25+'8'!C25+'9'!C25+'10'!C25+'11'!C25+'12'!C25+'13'!C25+'14'!C25+'15'!C25+'16'!C25</f>
        <v>0</v>
      </c>
      <c r="D25" s="604"/>
      <c r="E25" s="400">
        <f>'1'!E25+'2'!E25+'3'!E25+'4'!E25+'5'!E25+'6'!E25+'7'!E25+'8'!E25+'9'!E25+'10'!E25+'11'!E25+'12'!E25+'13'!E25+'14'!E25+'15'!E25+'16'!E25</f>
        <v>0</v>
      </c>
      <c r="F25" s="600">
        <f>'1'!F25+'2'!F25+'3'!F25+'4'!F25+'5'!F25+'6'!F25+'7'!F25+'8'!F25+'9'!F25+'10'!F25+'11'!F25+'12'!F25+'13'!F25+'14'!F25+'15'!F25+'16'!F25</f>
        <v>0</v>
      </c>
      <c r="G25" s="604"/>
      <c r="H25" s="181">
        <f t="shared" si="0"/>
        <v>0</v>
      </c>
      <c r="I25" s="600">
        <f t="shared" si="5"/>
        <v>0</v>
      </c>
      <c r="J25" s="601"/>
      <c r="K25" s="612" t="s">
        <v>111</v>
      </c>
      <c r="L25" s="613"/>
      <c r="M25" s="266">
        <f>M21+M22</f>
        <v>0</v>
      </c>
      <c r="N25" s="18"/>
      <c r="O25" s="641"/>
      <c r="P25" s="641"/>
      <c r="Q25" s="650">
        <f>L6+M6+L7+M7</f>
        <v>0</v>
      </c>
      <c r="R25" s="651"/>
      <c r="S25" s="660">
        <f>N6+O6+N7+O7</f>
        <v>0</v>
      </c>
      <c r="T25" s="661"/>
      <c r="U25" s="660">
        <f>Q25+S25</f>
        <v>0</v>
      </c>
      <c r="V25" s="661"/>
    </row>
    <row r="26" spans="1:32" ht="22.5" customHeight="1" x14ac:dyDescent="0.2">
      <c r="A26" s="240" t="s">
        <v>20</v>
      </c>
      <c r="B26" s="390">
        <f>'1'!B26+'2'!B26+'3'!B26+'4'!B26+'5'!B26+'6'!B26+'7'!B26++'8'!B26+'9'!B26+'10'!B26+'11'!B26+'12'!B26+'13'!B26+'14'!B26+'15'!B26+'16'!B26</f>
        <v>0</v>
      </c>
      <c r="C26" s="600">
        <f>'1'!C26+'2'!C26+'3'!C26+'4'!C26+'5'!C26+'6'!C26+'7'!C26+'8'!C26+'9'!C26+'10'!C26+'11'!C26+'12'!C26+'13'!C26+'14'!C26+'15'!C26+'16'!C26</f>
        <v>0</v>
      </c>
      <c r="D26" s="604"/>
      <c r="E26" s="400">
        <f>'1'!E26+'2'!E26+'3'!E26+'4'!E26+'5'!E26+'6'!E26+'7'!E26+'8'!E26+'9'!E26+'10'!E26+'11'!E26+'12'!E26+'13'!E26+'14'!E26+'15'!E26+'16'!E26</f>
        <v>0</v>
      </c>
      <c r="F26" s="600">
        <f>'1'!F26+'2'!F26+'3'!F26+'4'!F26+'5'!F26+'6'!F26+'7'!F26+'8'!F26+'9'!F26+'10'!F26+'11'!F26+'12'!F26+'13'!F26+'14'!F26+'15'!F26+'16'!F26</f>
        <v>0</v>
      </c>
      <c r="G26" s="604"/>
      <c r="H26" s="181">
        <f t="shared" si="0"/>
        <v>0</v>
      </c>
      <c r="I26" s="600">
        <f t="shared" si="5"/>
        <v>0</v>
      </c>
      <c r="J26" s="601"/>
      <c r="K26" s="614" t="s">
        <v>52</v>
      </c>
      <c r="L26" s="615"/>
      <c r="M26" s="266">
        <f>N21+N22</f>
        <v>0</v>
      </c>
      <c r="N26" s="18"/>
      <c r="O26" s="18"/>
      <c r="P26" s="8"/>
      <c r="S26" s="49" t="s">
        <v>255</v>
      </c>
      <c r="T26" s="49" t="s">
        <v>256</v>
      </c>
      <c r="U26" s="49" t="s">
        <v>24</v>
      </c>
      <c r="X26" s="137"/>
    </row>
    <row r="27" spans="1:32" ht="22.5" customHeight="1" x14ac:dyDescent="0.2">
      <c r="A27" s="240" t="s">
        <v>21</v>
      </c>
      <c r="B27" s="41">
        <f>'1'!B27+'2'!B27+'3'!B27+'4'!B27+'5'!B27+'6'!B27+'7'!B27++'8'!B27+'9'!B27+'10'!B27+'11'!B27+'12'!B27+'13'!B27+'14'!B27+'15'!B27+'16'!B27</f>
        <v>0</v>
      </c>
      <c r="C27" s="600">
        <f>'1'!C27+'2'!C27+'3'!C27+'4'!C27+'5'!C27+'6'!C27+'7'!C27+'8'!C27+'9'!C27+'10'!C27+'11'!C27+'12'!C27+'13'!C27+'14'!C27+'15'!C27+'16'!C27</f>
        <v>0</v>
      </c>
      <c r="D27" s="604"/>
      <c r="E27" s="400">
        <f>'1'!E27+'2'!E27+'3'!E27+'4'!E27+'5'!E27+'6'!E27+'7'!E27+'8'!E27+'9'!E27+'10'!E27+'11'!E27+'12'!E27+'13'!E27+'14'!E27+'15'!E27+'16'!E27</f>
        <v>0</v>
      </c>
      <c r="F27" s="600">
        <f>'1'!F27+'2'!F27+'3'!F27+'4'!F27+'5'!F27+'6'!F27+'7'!F27+'8'!F27+'9'!F27+'10'!F27+'11'!F27+'12'!F27+'13'!F27+'14'!F27+'15'!F27+'16'!F27</f>
        <v>0</v>
      </c>
      <c r="G27" s="604"/>
      <c r="H27" s="391">
        <f t="shared" si="0"/>
        <v>0</v>
      </c>
      <c r="I27" s="600">
        <f t="shared" si="5"/>
        <v>0</v>
      </c>
      <c r="J27" s="601"/>
      <c r="K27" s="614" t="s">
        <v>112</v>
      </c>
      <c r="L27" s="615"/>
      <c r="M27" s="266">
        <f>O21+O22</f>
        <v>0</v>
      </c>
      <c r="N27" s="623" t="s">
        <v>170</v>
      </c>
      <c r="O27" s="623"/>
      <c r="P27" s="623"/>
      <c r="Q27" s="623"/>
      <c r="R27" s="624"/>
      <c r="S27" s="48">
        <f>N6</f>
        <v>0</v>
      </c>
      <c r="T27" s="48">
        <f>N7</f>
        <v>0</v>
      </c>
      <c r="U27" s="124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>
        <f>'1'!B28+'2'!B28+'3'!B28+'4'!B28+'5'!B28+'6'!B28+'7'!B28++'8'!B28+'9'!B28+'10'!B28+'11'!B28+'12'!B28+'13'!B28+'14'!B28+'15'!B28+'16'!B28</f>
        <v>0</v>
      </c>
      <c r="C28" s="600">
        <f>'1'!C28+'2'!C28+'3'!C28+'4'!C28+'5'!C28+'6'!C28+'7'!C28+'8'!C28+'9'!C28+'10'!C28+'11'!C28+'12'!C28+'13'!C28+'14'!C28+'15'!C28+'16'!C28</f>
        <v>0</v>
      </c>
      <c r="D28" s="604"/>
      <c r="E28" s="400">
        <f>'1'!E28+'2'!E28+'3'!E28+'4'!E28+'5'!E28+'6'!E28+'7'!E28+'8'!E28+'9'!E28+'10'!E28+'11'!E28+'12'!E28+'13'!E28+'14'!E28+'15'!E28+'16'!E28</f>
        <v>0</v>
      </c>
      <c r="F28" s="600">
        <f>'1'!F28+'2'!F28+'3'!F28+'4'!F28+'5'!F28+'6'!F28+'7'!F28+'8'!F28+'9'!F28+'10'!F28+'11'!F28+'12'!F28+'13'!F28+'14'!F28+'15'!F28+'16'!F28</f>
        <v>0</v>
      </c>
      <c r="G28" s="604"/>
      <c r="H28" s="391">
        <f t="shared" ref="H28:H29" si="6">B28+E28</f>
        <v>0</v>
      </c>
      <c r="I28" s="600">
        <f t="shared" ref="I28:I29" si="7">C28+F28</f>
        <v>0</v>
      </c>
      <c r="J28" s="601"/>
      <c r="K28" s="605" t="s">
        <v>113</v>
      </c>
      <c r="L28" s="606"/>
      <c r="M28" s="267">
        <f>M24+M25+M26+M27</f>
        <v>0</v>
      </c>
      <c r="N28" s="642" t="s">
        <v>33</v>
      </c>
      <c r="O28" s="642"/>
      <c r="P28" s="642"/>
      <c r="Q28" s="642"/>
      <c r="R28" s="643"/>
      <c r="S28" s="46">
        <f>N6+O6</f>
        <v>0</v>
      </c>
      <c r="T28" s="46">
        <f>N7+O7</f>
        <v>0</v>
      </c>
      <c r="U28" s="59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6.5" customHeight="1" thickTop="1" thickBot="1" x14ac:dyDescent="0.25">
      <c r="A29" s="534" t="s">
        <v>201</v>
      </c>
      <c r="B29" s="390">
        <f>'1'!B29+'2'!B29+'3'!B29+'4'!B29+'5'!B29+'6'!B29+'7'!B29++'8'!B29+'9'!B29+'10'!B29+'11'!B29+'12'!B29+'13'!B29+'14'!B29+'15'!B29+'16'!B29</f>
        <v>0</v>
      </c>
      <c r="C29" s="600">
        <f>'1'!C29+'2'!C29+'3'!C29+'4'!C29+'5'!C29+'6'!C29+'7'!C29++'8'!C29+'9'!C29+'10'!C29+'11'!C29+'12'!C29+'13'!C29+'14'!C29+'15'!C29+'16'!C29</f>
        <v>0</v>
      </c>
      <c r="D29" s="604"/>
      <c r="E29" s="400">
        <f>'1'!E29+'2'!E29+'3'!E29+'4'!E29+'5'!E29+'6'!E29+'7'!E29+'8'!E29+'9'!E29+'10'!E29+'11'!E29+'12'!E29+'13'!E29+'14'!E29+'15'!E29+'16'!E29</f>
        <v>0</v>
      </c>
      <c r="F29" s="600">
        <f>'1'!F29+'2'!F29+'3'!F29+'4'!F29+'5'!F29+'6'!F29+'7'!F29+'8'!F29+'9'!F29+'10'!F29+'11'!F29+'12'!F29+'13'!F29+'14'!F29+'15'!F29+'16'!F29</f>
        <v>0</v>
      </c>
      <c r="G29" s="604"/>
      <c r="H29" s="242">
        <f t="shared" si="6"/>
        <v>0</v>
      </c>
      <c r="I29" s="689">
        <f t="shared" si="7"/>
        <v>0</v>
      </c>
      <c r="J29" s="690"/>
      <c r="K29" s="8"/>
      <c r="L29" s="19"/>
      <c r="M29" s="72"/>
      <c r="N29" s="669" t="s">
        <v>34</v>
      </c>
      <c r="O29" s="642"/>
      <c r="P29" s="642"/>
      <c r="Q29" s="642"/>
      <c r="R29" s="643"/>
      <c r="S29" s="46">
        <f>P6+Q6+R6+S6+T6+U6</f>
        <v>0</v>
      </c>
      <c r="T29" s="46">
        <f>P7+Q7+R7+S7+T7+U7</f>
        <v>0</v>
      </c>
      <c r="U29" s="66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20.25" customHeight="1" thickTop="1" thickBot="1" x14ac:dyDescent="0.3">
      <c r="A30" s="535" t="s">
        <v>113</v>
      </c>
      <c r="B30" s="203">
        <f>SUM(B8:B29)</f>
        <v>0</v>
      </c>
      <c r="C30" s="343">
        <f>SUM(C8:C29)</f>
        <v>0</v>
      </c>
      <c r="D30" s="413">
        <f>SUM(D13:D22)</f>
        <v>0</v>
      </c>
      <c r="E30" s="242">
        <f>SUM(E8:E29)</f>
        <v>0</v>
      </c>
      <c r="F30" s="242">
        <f>SUM(F8:F29)</f>
        <v>0</v>
      </c>
      <c r="G30" s="244">
        <f>SUM(G13:G22)</f>
        <v>0</v>
      </c>
      <c r="H30" s="242">
        <f>SUM(H8:H29)</f>
        <v>0</v>
      </c>
      <c r="I30" s="242">
        <f>SUM(I8:I29)</f>
        <v>0</v>
      </c>
      <c r="J30" s="243">
        <f>SUM(J13:J22)</f>
        <v>0</v>
      </c>
      <c r="K30" s="8"/>
      <c r="L30" s="19"/>
      <c r="M30" s="20"/>
      <c r="N30" s="670" t="s">
        <v>40</v>
      </c>
      <c r="O30" s="671"/>
      <c r="P30" s="671"/>
      <c r="Q30" s="671"/>
      <c r="R30" s="672"/>
      <c r="S30" s="46">
        <f>L14+M14+N14+O14+P14+Q14+R14+S14+T14</f>
        <v>0</v>
      </c>
      <c r="T30" s="46">
        <f>L15+M15+N15+O15+P15+Q15+R15+S15+T15</f>
        <v>0</v>
      </c>
      <c r="U30" s="66">
        <f>S30+T30</f>
        <v>0</v>
      </c>
      <c r="X30" s="237"/>
      <c r="Y30" s="36"/>
      <c r="Z30" s="202"/>
      <c r="AA30" s="202"/>
      <c r="AB30" s="36"/>
      <c r="AC30" s="750"/>
      <c r="AD30" s="750"/>
    </row>
    <row r="31" spans="1:32" ht="19.5" customHeight="1" thickTop="1" x14ac:dyDescent="0.45">
      <c r="L31" s="8"/>
      <c r="M31" s="8"/>
      <c r="N31" s="691" t="s">
        <v>123</v>
      </c>
      <c r="O31" s="692"/>
      <c r="P31" s="692"/>
      <c r="Q31" s="692"/>
      <c r="R31" s="693"/>
      <c r="S31" s="46">
        <f>O6</f>
        <v>0</v>
      </c>
      <c r="T31" s="46">
        <f>O7</f>
        <v>0</v>
      </c>
      <c r="U31" s="66">
        <f>S31+T31</f>
        <v>0</v>
      </c>
      <c r="X31" s="238"/>
      <c r="Y31" s="239"/>
      <c r="Z31" s="227"/>
      <c r="AA31" s="228"/>
      <c r="AB31" s="228"/>
      <c r="AC31" s="752"/>
      <c r="AD31" s="752"/>
    </row>
    <row r="32" spans="1:32" ht="18.75" x14ac:dyDescent="0.45">
      <c r="A32" s="2"/>
      <c r="B32" s="2"/>
      <c r="C32" s="2"/>
      <c r="D32" s="2"/>
      <c r="E32" s="2"/>
      <c r="K32" s="666"/>
      <c r="L32" s="666"/>
      <c r="M32" s="666"/>
      <c r="N32" s="666"/>
      <c r="O32" s="666"/>
      <c r="P32" s="666"/>
      <c r="Q32" s="666"/>
      <c r="R32" s="666"/>
      <c r="S32" s="666"/>
      <c r="T32" s="666"/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3" t="s">
        <v>116</v>
      </c>
      <c r="B33" s="29">
        <f>H30+I30</f>
        <v>0</v>
      </c>
      <c r="C33" s="3" t="s">
        <v>117</v>
      </c>
      <c r="D33" s="29">
        <f>SUM(H8+H9+I8+I9)</f>
        <v>0</v>
      </c>
      <c r="E33" s="3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K33" s="294"/>
      <c r="L33" s="294"/>
      <c r="M33" s="294"/>
      <c r="N33" s="694" t="s">
        <v>212</v>
      </c>
      <c r="O33" s="694"/>
      <c r="P33" s="694"/>
      <c r="Q33" s="694"/>
      <c r="R33" s="694"/>
      <c r="S33" s="694"/>
      <c r="T33" s="294"/>
    </row>
    <row r="34" spans="1:21" ht="74.25" customHeight="1" thickBot="1" x14ac:dyDescent="0.25">
      <c r="A34" s="3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49.5" customHeight="1" thickTop="1" x14ac:dyDescent="0.2">
      <c r="K35" s="8"/>
      <c r="L35" s="699" t="s">
        <v>54</v>
      </c>
      <c r="M35" s="619"/>
      <c r="N35" s="616" t="s">
        <v>67</v>
      </c>
      <c r="O35" s="617"/>
      <c r="P35" s="774" t="s">
        <v>68</v>
      </c>
      <c r="Q35" s="775"/>
      <c r="R35" s="736" t="s">
        <v>69</v>
      </c>
      <c r="S35" s="737"/>
      <c r="T35" s="738" t="s">
        <v>70</v>
      </c>
      <c r="U35" s="739"/>
    </row>
    <row r="36" spans="1:21" ht="34.5" customHeight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I37" s="298"/>
      <c r="J37" s="298"/>
      <c r="K37" s="8"/>
      <c r="L37" s="602" t="s">
        <v>55</v>
      </c>
      <c r="M37" s="603"/>
      <c r="N37" s="268">
        <f>'1'!N37+'2'!N37+'3'!N37+'4'!N37+'5'!N37+'6'!N37+'7'!N37+'8'!N37+'9'!N37+'10'!N37+'11'!N37+'12'!N37+'13'!N37+'14'!N37+'15'!N37+'16'!N37</f>
        <v>0</v>
      </c>
      <c r="O37" s="190">
        <f>'1'!O37+'2'!O37+'3'!O37+'4'!O37+'5'!O37+'6'!O37+'7'!O37+'8'!O37+'9'!O37+'10'!O37+'11'!O37+'12'!O37+'13'!O37+'14'!O37+'15'!O37+'16'!O37</f>
        <v>0</v>
      </c>
      <c r="P37" s="191">
        <f>'1'!P37+'2'!P37+'3'!P37+'4'!P37+'5'!P37+'6'!P37+'7'!P37+'8'!P37+'9'!P37+'10'!P37+'11'!P37+'12'!P37+'13'!P37+'14'!P37+'15'!P37+'16'!P37</f>
        <v>0</v>
      </c>
      <c r="Q37" s="191">
        <f>'1'!Q37+'2'!Q37+'3'!Q37+'4'!Q37+'5'!Q37+'6'!Q37+'7'!Q37+'8'!Q37+'9'!Q37+'10'!Q37+'11'!Q37+'12'!Q37+'13'!Q37+'14'!Q37+'15'!Q37+'16'!Q37</f>
        <v>0</v>
      </c>
      <c r="R37" s="192">
        <f>'1'!R37+'2'!R37+'3'!R37+'4'!R37+'5'!R37+'6'!R37+'7'!R37+'8'!R37+'9'!R37+'10'!R37+'11'!R37+'12'!R37+'13'!R37+'14'!R37+'15'!R37+'16'!R37</f>
        <v>0</v>
      </c>
      <c r="S37" s="192">
        <f>'1'!S37+'2'!S37+'3'!S37+'4'!S37+'5'!S37+'6'!S37+'7'!S37+'8'!S37+'9'!S37+'10'!S37+'11'!S37+'12'!S37+'13'!S37+'14'!S37+'15'!S37+'16'!S37</f>
        <v>0</v>
      </c>
      <c r="T37" s="193">
        <f>'1'!T37+'2'!T37+'3'!T37+'4'!T37+'5'!T37+'6'!T37+'7'!T37+'8'!T37+'9'!T37+'10'!T37+'11'!T37+'12'!T37+'13'!T37+'14'!T37+'15'!T37+'16'!T37</f>
        <v>0</v>
      </c>
      <c r="U37" s="194">
        <f>'1'!U37+'2'!U37+'3'!U37+'4'!U37+'5'!U37+'6'!U37+'7'!U37+'8'!U37+'9'!U37+'10'!U37+'11'!U37+'12'!U37+'13'!U37+'14'!U37+'15'!U37+'16'!U37</f>
        <v>0</v>
      </c>
    </row>
    <row r="38" spans="1:21" ht="30.75" customHeight="1" thickTop="1" thickBot="1" x14ac:dyDescent="0.25">
      <c r="A38" s="779" t="s">
        <v>184</v>
      </c>
      <c r="B38" s="780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543" t="s">
        <v>133</v>
      </c>
      <c r="K38" s="597" t="s">
        <v>206</v>
      </c>
      <c r="L38" s="681" t="s">
        <v>56</v>
      </c>
      <c r="M38" s="601"/>
      <c r="N38" s="268">
        <f>'1'!N38+'2'!N38+'3'!N38+'4'!N38+'5'!N38+'6'!N38+'7'!N38+'8'!N38+'9'!N38+'10'!N38+'11'!N38+'12'!N38+'13'!N38+'14'!N38+'15'!N38+'16'!N38</f>
        <v>0</v>
      </c>
      <c r="O38" s="190">
        <f>'1'!O38+'2'!O38+'3'!O38+'4'!O38+'5'!O38+'6'!O38+'7'!O38+'8'!O38+'9'!O38+'10'!O38+'11'!O38+'12'!O38+'13'!O38+'14'!O38+'15'!O38+'16'!O38</f>
        <v>0</v>
      </c>
      <c r="P38" s="191">
        <f>'1'!P38+'2'!P38+'3'!P38+'4'!P38+'5'!P38+'6'!P38+'7'!P38+'8'!P38+'9'!P38+'10'!P38+'11'!P38+'12'!P38+'13'!P38+'14'!P38+'15'!P38+'16'!P38</f>
        <v>0</v>
      </c>
      <c r="Q38" s="191">
        <f>'1'!Q38+'2'!Q38+'3'!Q38+'4'!Q38+'5'!Q38+'6'!Q38+'7'!Q38+'8'!Q38+'9'!Q38+'10'!Q38+'11'!Q38+'12'!Q38+'13'!Q38+'14'!Q38+'15'!Q38+'16'!Q38</f>
        <v>0</v>
      </c>
      <c r="R38" s="192">
        <f>'1'!R38+'2'!R38+'3'!R38+'4'!R38+'5'!R38+'6'!R38+'7'!R38+'8'!R38+'9'!R38+'10'!R38+'11'!R38+'12'!R38+'13'!R38+'14'!R38+'15'!R38+'16'!R38</f>
        <v>0</v>
      </c>
      <c r="S38" s="192">
        <f>'1'!S38+'2'!S38+'3'!S38+'4'!S38+'5'!S38+'6'!S38+'7'!S38+'8'!S38+'9'!S38+'10'!S38+'11'!S38+'12'!S38+'13'!S38+'14'!S38+'15'!S38+'16'!S38</f>
        <v>0</v>
      </c>
      <c r="T38" s="193">
        <f>'1'!T38+'2'!T38+'3'!T38+'4'!T38+'5'!T38+'6'!T38+'7'!T38+'8'!T38+'9'!T38+'10'!T38+'11'!T38+'12'!T38+'13'!T38+'14'!T38+'15'!T38+'16'!T38</f>
        <v>0</v>
      </c>
      <c r="U38" s="194">
        <f>'1'!U38+'2'!U38+'3'!U38+'4'!U38+'5'!U38+'6'!U38+'7'!U38+'8'!U38+'9'!U38+'10'!U38+'11'!U38+'12'!U38+'13'!U38+'14'!U38+'15'!U38+'16'!U38</f>
        <v>0</v>
      </c>
    </row>
    <row r="39" spans="1:21" ht="30" customHeight="1" thickTop="1" x14ac:dyDescent="0.2">
      <c r="A39" s="818" t="s">
        <v>254</v>
      </c>
      <c r="B39" s="246" t="s">
        <v>27</v>
      </c>
      <c r="C39" s="394">
        <f>'1'!C39+'2'!C39+'3'!C39+'4'!C39+'5'!C39+'6'!C39+'7'!C39+'8'!C39+'9'!C38+'10'!C39+'11'!C39+'12'!C39+'13'!C39+'14'!C39+'15'!C39+'16'!C39</f>
        <v>0</v>
      </c>
      <c r="D39" s="443">
        <f>'1'!D39+'2'!D39+'3'!D39+'4'!D39+'5'!D39+'6'!D39+'7'!D39+'8'!D39+'9'!D38+'10'!D39+'11'!D39+'12'!D39+'13'!D39+'14'!D39+'15'!D39+'16'!D39</f>
        <v>0</v>
      </c>
      <c r="E39" s="443">
        <f>'1'!E39+'2'!E39+'3'!E39+'4'!E39+'5'!E39+'6'!E39+'7'!E39+'8'!E39+'9'!E38+'10'!E39+'11'!E39+'12'!E39+'13'!E39+'14'!E39+'15'!E39+'16'!E39</f>
        <v>0</v>
      </c>
      <c r="F39" s="443">
        <f>'1'!F39+'2'!F39+'3'!F39+'4'!F39+'5'!F39+'6'!F39+'7'!F39+'8'!F39+'9'!F38+'10'!F39+'11'!F39+'12'!F39+'13'!F39+'14'!F39+'15'!F39+'16'!F39</f>
        <v>0</v>
      </c>
      <c r="G39" s="443">
        <f>'1'!G39+'2'!G39+'3'!G39+'4'!G39+'5'!G39+'6'!G39+'7'!G39+'8'!G39+'9'!G38+'10'!G39+'11'!G39+'12'!G39+'13'!G39+'14'!G39+'15'!G39+'16'!G39</f>
        <v>0</v>
      </c>
      <c r="H39" s="443">
        <f>'1'!H39+'2'!H39+'3'!H39+'4'!H39+'5'!H39+'6'!H39+'7'!H39+'8'!H39+'9'!H38+'10'!H39+'11'!H39+'12'!H39+'13'!H39+'14'!H39+'15'!H39+'16'!H39</f>
        <v>0</v>
      </c>
      <c r="I39" s="443">
        <f>'1'!I39+'2'!I39+'3'!I39+'4'!I39+'5'!I39+'6'!I39+'7'!I39+'8'!I39+'9'!I38+'10'!I39+'11'!I39+'12'!I39+'13'!I39+'14'!I39+'15'!I39+'16'!I39</f>
        <v>0</v>
      </c>
      <c r="J39" s="443">
        <f>'1'!J39+'2'!J39+'3'!J39+'4'!J39+'5'!J39+'6'!J39+'7'!J39+'8'!J39+'9'!J38+'10'!J39+'11'!J39+'12'!J39+'13'!J39+'14'!J39+'15'!J39+'16'!J39</f>
        <v>0</v>
      </c>
      <c r="K39" s="596">
        <f>'1'!K39+'2'!K39+'3'!K39+'4'!K39+'5'!K39+'6'!K39+'7'!K39+'8'!K39+'9'!K38+'10'!K39+'11'!K39+'12'!K39+'13'!K39+'14'!K39+'15'!K39+'16'!K39</f>
        <v>0</v>
      </c>
      <c r="L39" s="681" t="s">
        <v>57</v>
      </c>
      <c r="M39" s="601"/>
      <c r="N39" s="268">
        <f>'1'!N39+'2'!N39+'3'!N39+'4'!N39+'5'!N39+'6'!N39+'7'!N39+'8'!N39+'9'!N39+'10'!N39+'11'!N39+'12'!N39+'13'!N39+'14'!N39+'15'!N39+'16'!N39</f>
        <v>0</v>
      </c>
      <c r="O39" s="190">
        <f>'1'!O39+'2'!O39+'3'!O39+'4'!O39+'5'!O39+'6'!O39+'7'!O39+'8'!O39+'9'!O39+'10'!O39+'11'!O39+'12'!O39+'13'!O39+'14'!O39+'15'!O39+'16'!O39</f>
        <v>0</v>
      </c>
      <c r="P39" s="191">
        <f>'1'!P39+'2'!P39+'3'!P39+'4'!P39+'5'!P39+'6'!P39+'7'!P39+'8'!P39+'9'!P39+'10'!P39+'11'!P39+'12'!P39+'13'!P39+'14'!P39+'15'!P39+'16'!P39</f>
        <v>0</v>
      </c>
      <c r="Q39" s="191">
        <f>'1'!Q39+'2'!Q39+'3'!Q39+'4'!Q39+'5'!Q39+'6'!Q39+'7'!Q39+'8'!Q39+'9'!Q39+'10'!Q39+'11'!Q39+'12'!Q39+'13'!Q39+'14'!Q39+'15'!Q39+'16'!Q39</f>
        <v>0</v>
      </c>
      <c r="R39" s="192">
        <f>'1'!R39+'2'!R39+'3'!R39+'4'!R39+'5'!R39+'6'!R39+'7'!R39+'8'!R39+'9'!R39+'10'!R39+'11'!R39+'12'!R39+'13'!R39+'14'!R39+'15'!R39+'16'!R39</f>
        <v>0</v>
      </c>
      <c r="S39" s="192">
        <f>'1'!S39+'2'!S39+'3'!S39+'4'!S39+'5'!S39+'6'!S39+'7'!S39+'8'!S39+'9'!S39+'10'!S39+'11'!S39+'12'!S39+'13'!S39+'14'!S39+'15'!S39+'16'!S39</f>
        <v>0</v>
      </c>
      <c r="T39" s="193">
        <f>'1'!T39+'2'!T39+'3'!T39+'4'!T39+'5'!T39+'6'!T39+'7'!T39+'8'!T39+'9'!T39+'10'!T39+'11'!T39+'12'!T39+'13'!T39+'14'!T39+'15'!T39+'16'!T39</f>
        <v>0</v>
      </c>
      <c r="U39" s="194">
        <f>'1'!U39+'2'!U39+'3'!U39+'4'!U39+'5'!U39+'6'!U39+'7'!U39+'8'!U39+'9'!U39+'10'!U39+'11'!U39+'12'!U39+'13'!U39+'14'!U39+'15'!U39+'16'!U39</f>
        <v>0</v>
      </c>
    </row>
    <row r="40" spans="1:21" ht="34.5" customHeight="1" x14ac:dyDescent="0.2">
      <c r="A40" s="819"/>
      <c r="B40" s="247" t="s">
        <v>28</v>
      </c>
      <c r="C40" s="443">
        <f>'1'!C40+'2'!C40+'3'!C40+'4'!C40+'5'!C40+'6'!C40+'7'!C40+'8'!C40+'9'!C39+'10'!C40+'11'!C40+'12'!C40+'13'!C40+'14'!C40+'15'!C40+'16'!C40</f>
        <v>0</v>
      </c>
      <c r="D40" s="443">
        <f>'1'!D40+'2'!D40+'3'!D40+'4'!D40+'5'!D40+'6'!D40+'7'!D40+'8'!D40+'9'!D39+'10'!D40+'11'!D40+'12'!D40+'13'!D40+'14'!D40+'15'!D40+'16'!D40</f>
        <v>0</v>
      </c>
      <c r="E40" s="443">
        <f>'1'!E40+'2'!E40+'3'!E40+'4'!E40+'5'!E40+'6'!E40+'7'!E40+'8'!E40+'9'!E39+'10'!E40+'11'!E40+'12'!E40+'13'!E40+'14'!E40+'15'!E40+'16'!E40</f>
        <v>0</v>
      </c>
      <c r="F40" s="443">
        <f>'1'!F40+'2'!F40+'3'!F40+'4'!F40+'5'!F40+'6'!F40+'7'!F40+'8'!F40+'9'!F39+'10'!F40+'11'!F40+'12'!F40+'13'!F40+'14'!F40+'15'!F40+'16'!F40</f>
        <v>0</v>
      </c>
      <c r="G40" s="443">
        <f>'1'!G40+'2'!G40+'3'!G40+'4'!G40+'5'!G40+'6'!G40+'7'!G40+'8'!G40+'9'!G39+'10'!G40+'11'!G40+'12'!G40+'13'!G40+'14'!G40+'15'!G40+'16'!G40</f>
        <v>0</v>
      </c>
      <c r="H40" s="443">
        <f>'1'!H40+'2'!H40+'3'!H40+'4'!H40+'5'!H40+'6'!H40+'7'!H40+'8'!H40+'9'!H39+'10'!H40+'11'!H40+'12'!H40+'13'!H40+'14'!H40+'15'!H40+'16'!H40</f>
        <v>0</v>
      </c>
      <c r="I40" s="443">
        <f>'1'!I40+'2'!I40+'3'!I40+'4'!I40+'5'!I40+'6'!I40+'7'!I40+'8'!I40+'9'!I39+'10'!I40+'11'!I40+'12'!I40+'13'!I40+'14'!I40+'15'!I40+'16'!I40</f>
        <v>0</v>
      </c>
      <c r="J40" s="443">
        <f>'1'!J40+'2'!J40+'3'!J40+'4'!J40+'5'!J40+'6'!J40+'7'!J40+'8'!J40+'9'!J39+'10'!J40+'11'!J40+'12'!J40+'13'!J40+'14'!J40+'15'!J40+'16'!J40</f>
        <v>0</v>
      </c>
      <c r="K40" s="131">
        <f>'1'!K40+'2'!K40+'3'!K40+'4'!K40+'5'!K40+'6'!K40+'7'!K40+'8'!K40+'9'!K39+'10'!K40+'11'!K40+'12'!K40+'13'!K40+'14'!K40+'15'!K40+'16'!K40</f>
        <v>0</v>
      </c>
      <c r="L40" s="681" t="s">
        <v>58</v>
      </c>
      <c r="M40" s="601"/>
      <c r="N40" s="268">
        <f>'1'!N40+'2'!N40+'3'!N40+'4'!N40+'5'!N40+'6'!N40+'7'!N40+'8'!N40+'9'!N40+'10'!N40+'11'!N40+'12'!N40+'13'!N40+'14'!N40+'15'!N40+'16'!N40</f>
        <v>0</v>
      </c>
      <c r="O40" s="190">
        <f>'1'!O40+'2'!O40+'3'!O40+'4'!O40+'5'!O40+'6'!O40+'7'!O40+'8'!O40+'9'!O40+'10'!O40+'11'!O40+'12'!O40+'13'!O40+'14'!O40+'15'!O40+'16'!O40</f>
        <v>0</v>
      </c>
      <c r="P40" s="191">
        <f>'1'!P40+'2'!P40+'3'!P40+'4'!P40+'5'!P40+'6'!P40+'7'!P40+'8'!P40+'9'!P40+'10'!P40+'11'!P40+'12'!P40+'13'!P40+'14'!P40+'15'!P40+'16'!P40</f>
        <v>0</v>
      </c>
      <c r="Q40" s="191">
        <f>'1'!Q40+'2'!Q40+'3'!Q40+'4'!Q40+'5'!Q40+'6'!Q40+'7'!Q40+'8'!Q40+'9'!Q40+'10'!Q40+'11'!Q40+'12'!Q40+'13'!Q40+'14'!Q40+'15'!Q40+'16'!Q40</f>
        <v>0</v>
      </c>
      <c r="R40" s="192">
        <f>'1'!R40+'2'!R40+'3'!R40+'4'!R40+'5'!R40+'6'!R40+'7'!R40+'8'!R40+'9'!R40+'10'!R40+'11'!R40+'12'!R40+'13'!R40+'14'!R40+'15'!R40+'16'!R40</f>
        <v>0</v>
      </c>
      <c r="S40" s="192">
        <f>'1'!S40+'2'!S40+'3'!S40+'4'!S40+'5'!S40+'6'!S40+'7'!S40+'8'!S40+'9'!S40+'10'!S40+'11'!S40+'12'!S40+'13'!S40+'14'!S40+'15'!S40+'16'!S40</f>
        <v>0</v>
      </c>
      <c r="T40" s="193">
        <f>'1'!T40+'2'!T40+'3'!T40+'4'!T40+'5'!T40+'6'!T40+'7'!T40+'8'!T40+'9'!T40+'10'!T40+'11'!T40+'12'!T40+'13'!T40+'14'!T40+'15'!T40+'16'!T40</f>
        <v>0</v>
      </c>
      <c r="U40" s="194">
        <f>'1'!U40+'2'!U40+'3'!U40+'4'!U40+'5'!U40+'6'!U40+'7'!U40+'8'!U40+'9'!U40+'10'!U40+'11'!U40+'12'!U40+'13'!U40+'14'!U40+'15'!U40+'16'!U40</f>
        <v>0</v>
      </c>
    </row>
    <row r="41" spans="1:21" ht="32.25" customHeight="1" x14ac:dyDescent="0.2">
      <c r="A41" s="819"/>
      <c r="B41" s="538" t="s">
        <v>203</v>
      </c>
      <c r="C41" s="443">
        <f>'1'!C41+'2'!C41+'3'!C41+'4'!C41+'5'!C41+'6'!C41+'7'!C41+'8'!C41+'9'!C40+'10'!C41+'11'!C41+'12'!C41+'13'!C41+'14'!C41+'15'!C41+'16'!C41</f>
        <v>0</v>
      </c>
      <c r="D41" s="443">
        <f>'1'!D41+'2'!D41+'3'!D41+'4'!D41+'5'!D41+'6'!D41+'7'!D41+'8'!D41+'9'!D40+'10'!D41+'11'!D41+'12'!D41+'13'!D41+'14'!D41+'15'!D41+'16'!D41</f>
        <v>0</v>
      </c>
      <c r="E41" s="443">
        <f>'1'!E41+'2'!E41+'3'!E41+'4'!E41+'5'!E41+'6'!E41+'7'!E41+'8'!E41+'9'!E40+'10'!E41+'11'!E41+'12'!E41+'13'!E41+'14'!E41+'15'!E41+'16'!E41</f>
        <v>0</v>
      </c>
      <c r="F41" s="443">
        <f>'1'!F41+'2'!F41+'3'!F41+'4'!F41+'5'!F41+'6'!F41+'7'!F41+'8'!F41+'9'!F40+'10'!F41+'11'!F41+'12'!F41+'13'!F41+'14'!F41+'15'!F41+'16'!F41</f>
        <v>0</v>
      </c>
      <c r="G41" s="443">
        <f>'1'!G41+'2'!G41+'3'!G41+'4'!G41+'5'!G41+'6'!G41+'7'!G41+'8'!G41+'9'!G40+'10'!G41+'11'!G41+'12'!G41+'13'!G41+'14'!G41+'15'!G41+'16'!G41</f>
        <v>0</v>
      </c>
      <c r="H41" s="443">
        <f>'1'!H41+'2'!H41+'3'!H41+'4'!H41+'5'!H41+'6'!H41+'7'!H41+'8'!H41+'9'!H40+'10'!H41+'11'!H41+'12'!H41+'13'!H41+'14'!H41+'15'!H41+'16'!H41</f>
        <v>0</v>
      </c>
      <c r="I41" s="443">
        <f>'1'!I41+'2'!I41+'3'!I41+'4'!I41+'5'!I41+'6'!I41+'7'!I41+'8'!I41+'9'!I40+'10'!I41+'11'!I41+'12'!I41+'13'!I41+'14'!I41+'15'!I41+'16'!I41</f>
        <v>0</v>
      </c>
      <c r="J41" s="443">
        <f>'1'!J41+'2'!J41+'3'!J41+'4'!J41+'5'!J41+'6'!J41+'7'!J41+'8'!J41+'9'!J40+'10'!J41+'11'!J41+'12'!J41+'13'!J41+'14'!J41+'15'!J41+'16'!J41</f>
        <v>0</v>
      </c>
      <c r="K41" s="131">
        <f>'1'!K41+'2'!K41+'3'!K41+'4'!K41+'5'!K41+'6'!K41+'7'!K41+'8'!K41+'9'!K40+'10'!K41+'11'!K41+'12'!K41+'13'!K41+'14'!K41+'15'!K41+'16'!K41</f>
        <v>0</v>
      </c>
      <c r="L41" s="681" t="s">
        <v>59</v>
      </c>
      <c r="M41" s="601"/>
      <c r="N41" s="268">
        <f>'1'!N41+'2'!N41+'3'!N41+'4'!N41+'5'!N41+'6'!N41+'7'!N41+'8'!N41+'9'!N41+'10'!N41+'11'!N41+'12'!N41+'13'!N41+'14'!N41+'15'!N41+'16'!N41</f>
        <v>0</v>
      </c>
      <c r="O41" s="190">
        <f>'1'!O41+'2'!O41+'3'!O41+'4'!O41+'5'!O41+'6'!O41+'7'!O41+'8'!O41+'9'!O41+'10'!O41+'11'!O41+'12'!O41+'13'!O41+'14'!O41+'15'!O41+'16'!O41</f>
        <v>0</v>
      </c>
      <c r="P41" s="191">
        <f>'1'!P41+'2'!P41+'3'!P41+'4'!P41+'5'!P41+'6'!P41+'7'!P41+'8'!P41+'9'!P41+'10'!P41+'11'!P41+'12'!P41+'13'!P41+'14'!P41+'15'!P41+'16'!P41</f>
        <v>0</v>
      </c>
      <c r="Q41" s="191">
        <f>'1'!Q41+'2'!Q41+'3'!Q41+'4'!Q41+'5'!Q41+'6'!Q41+'7'!Q41+'8'!Q41+'9'!Q41+'10'!Q41+'11'!Q41+'12'!Q41+'13'!Q41+'14'!Q41+'15'!Q41+'16'!Q41</f>
        <v>0</v>
      </c>
      <c r="R41" s="192">
        <f>'1'!R41+'2'!R41+'3'!R41+'4'!R41+'5'!R41+'6'!R41+'7'!R41+'8'!R41+'9'!R41+'10'!R41+'11'!R41+'12'!R41+'13'!R41+'14'!R41+'15'!R41+'16'!R41</f>
        <v>0</v>
      </c>
      <c r="S41" s="192">
        <f>'1'!S41+'2'!S41+'3'!S41+'4'!S41+'5'!S41+'6'!S41+'7'!S41+'8'!S41+'9'!S41+'10'!S41+'11'!S41+'12'!S41+'13'!S41+'14'!S41+'15'!S41+'16'!S41</f>
        <v>0</v>
      </c>
      <c r="T41" s="193">
        <f>'1'!T41+'2'!T41+'3'!T41+'4'!T41+'5'!T41+'6'!T41+'7'!T41+'8'!T41+'9'!T41+'10'!T41+'11'!T41+'12'!T41+'13'!T41+'14'!T41+'15'!T41+'16'!T41</f>
        <v>0</v>
      </c>
      <c r="U41" s="194">
        <f>'1'!U41+'2'!U41+'3'!U41+'4'!U41+'5'!U41+'6'!U41+'7'!U41+'8'!U41+'9'!U41+'10'!U41+'11'!U41+'12'!U41+'13'!U41+'14'!U41+'15'!U41+'16'!U41</f>
        <v>0</v>
      </c>
    </row>
    <row r="42" spans="1:21" ht="33" customHeight="1" x14ac:dyDescent="0.2">
      <c r="A42" s="819"/>
      <c r="B42" s="247" t="s">
        <v>29</v>
      </c>
      <c r="C42" s="443">
        <f>'1'!C42+'2'!C42+'3'!C42+'4'!C42+'5'!C42+'6'!C42+'7'!C42+'8'!C42+'9'!C41+'10'!C42+'11'!C42+'12'!C42+'13'!C42+'14'!C42+'15'!C42+'16'!C42</f>
        <v>0</v>
      </c>
      <c r="D42" s="443">
        <f>'1'!D42+'2'!D42+'3'!D42+'4'!D42+'5'!D42+'6'!D42+'7'!D42+'8'!D42+'9'!D41+'10'!D42+'11'!D42+'12'!D42+'13'!D42+'14'!D42+'15'!D42+'16'!D42</f>
        <v>0</v>
      </c>
      <c r="E42" s="443">
        <f>'1'!E42+'2'!E42+'3'!E42+'4'!E42+'5'!E42+'6'!E42+'7'!E42+'8'!E42+'9'!E41+'10'!E42+'11'!E42+'12'!E42+'13'!E42+'14'!E42+'15'!E42+'16'!E42</f>
        <v>0</v>
      </c>
      <c r="F42" s="443">
        <f>'1'!F42+'2'!F42+'3'!F42+'4'!F42+'5'!F42+'6'!F42+'7'!F42+'8'!F42+'9'!F41+'10'!F42+'11'!F42+'12'!F42+'13'!F42+'14'!F42+'15'!F42+'16'!F42</f>
        <v>0</v>
      </c>
      <c r="G42" s="443">
        <f>'1'!G42+'2'!G42+'3'!G42+'4'!G42+'5'!G42+'6'!G42+'7'!G42+'8'!G42+'9'!G41+'10'!G42+'11'!G42+'12'!G42+'13'!G42+'14'!G42+'15'!G42+'16'!G42</f>
        <v>0</v>
      </c>
      <c r="H42" s="443">
        <f>'1'!H42+'2'!H42+'3'!H42+'4'!H42+'5'!H42+'6'!H42+'7'!H42+'8'!H42+'9'!H41+'10'!H42+'11'!H42+'12'!H42+'13'!H42+'14'!H42+'15'!H42+'16'!H42</f>
        <v>0</v>
      </c>
      <c r="I42" s="443">
        <f>'1'!I42+'2'!I42+'3'!I42+'4'!I42+'5'!I42+'6'!I42+'7'!I42+'8'!I42+'9'!I41+'10'!I42+'11'!I42+'12'!I42+'13'!I42+'14'!I42+'15'!I42+'16'!I42</f>
        <v>0</v>
      </c>
      <c r="J42" s="443">
        <f>'1'!J42+'2'!J42+'3'!J42+'4'!J42+'5'!J42+'6'!J42+'7'!J42+'8'!J42+'9'!J41+'10'!J42+'11'!J42+'12'!J42+'13'!J42+'14'!J42+'15'!J42+'16'!J42</f>
        <v>0</v>
      </c>
      <c r="K42" s="131">
        <f>'1'!K42+'2'!K42+'3'!K42+'4'!K42+'5'!K42+'6'!K42+'7'!K42+'8'!K42+'9'!K41+'10'!K42+'11'!K42+'12'!K42+'13'!K42+'14'!K42+'15'!K42+'16'!K42</f>
        <v>0</v>
      </c>
      <c r="L42" s="681" t="s">
        <v>60</v>
      </c>
      <c r="M42" s="601"/>
      <c r="N42" s="268">
        <f>'1'!N42+'2'!N42+'3'!N42+'4'!N42+'5'!N42+'6'!N42+'7'!N42+'8'!N42+'9'!N42+'10'!N42+'11'!N42+'12'!N42+'13'!N42+'14'!N42+'15'!N42+'16'!N42</f>
        <v>0</v>
      </c>
      <c r="O42" s="190">
        <f>'1'!O42+'2'!O42+'3'!O42+'4'!O42+'5'!O42+'6'!O42+'7'!O42+'8'!O42+'9'!O42+'10'!O42+'11'!O42+'12'!O42+'13'!O42+'14'!O42+'15'!O42+'16'!O42</f>
        <v>0</v>
      </c>
      <c r="P42" s="191">
        <f>'1'!P42+'2'!P42+'3'!P42+'4'!P42+'5'!P42+'6'!P42+'7'!P42+'8'!P42+'9'!P42+'10'!P42+'11'!P42+'12'!P42+'13'!P42+'14'!P42+'15'!P42+'16'!P42</f>
        <v>0</v>
      </c>
      <c r="Q42" s="191">
        <f>'1'!Q42+'2'!Q42+'3'!Q42+'4'!Q42+'5'!Q42+'6'!Q42+'7'!Q42+'8'!Q42+'9'!Q42+'10'!Q42+'11'!Q42+'12'!Q42+'13'!Q42+'14'!Q42+'15'!Q42+'16'!Q42</f>
        <v>0</v>
      </c>
      <c r="R42" s="192">
        <f>'1'!R42+'2'!R42+'3'!R42+'4'!R42+'5'!R42+'6'!R42+'7'!R42+'8'!R42+'9'!R42+'10'!R42+'11'!R42+'12'!R42+'13'!R42+'14'!R42+'15'!R42+'16'!R42</f>
        <v>0</v>
      </c>
      <c r="S42" s="192">
        <f>'1'!S42+'2'!S42+'3'!S42+'4'!S42+'5'!S42+'6'!S42+'7'!S42+'8'!S42+'9'!S42+'10'!S42+'11'!S42+'12'!S42+'13'!S42+'14'!S42+'15'!S42+'16'!S42</f>
        <v>0</v>
      </c>
      <c r="T42" s="193">
        <f>'1'!T42+'2'!T42+'3'!T42+'4'!T42+'5'!T42+'6'!T42+'7'!T42+'8'!T42+'9'!T42+'10'!T42+'11'!T42+'12'!T42+'13'!T42+'14'!T42+'15'!T42+'16'!T42</f>
        <v>0</v>
      </c>
      <c r="U42" s="194">
        <f>'1'!U42+'2'!U42+'3'!U42+'4'!U42+'5'!U42+'6'!U42+'7'!U42+'8'!U42+'9'!U42+'10'!U42+'11'!U42+'12'!U42+'13'!U42+'14'!U42+'15'!U42+'16'!U42</f>
        <v>0</v>
      </c>
    </row>
    <row r="43" spans="1:21" ht="32.25" customHeight="1" thickBot="1" x14ac:dyDescent="0.25">
      <c r="A43" s="820"/>
      <c r="B43" s="248" t="s">
        <v>30</v>
      </c>
      <c r="C43" s="42">
        <f>'1'!C43+'2'!C43+'3'!C43+'4'!C43+'5'!C43+'6'!C43+'7'!C43+'8'!C43+'9'!C42+'10'!C43+'11'!C43+'12'!C43+'13'!C43+'14'!C43+'15'!C43+'16'!C43</f>
        <v>0</v>
      </c>
      <c r="D43" s="595">
        <f>'1'!D43+'2'!D43+'3'!D43+'4'!D43+'5'!D43+'6'!D43+'7'!D43+'8'!D43+'9'!D42+'10'!D43+'11'!D43+'12'!D43+'13'!D43+'14'!D43+'15'!D43+'16'!D43</f>
        <v>0</v>
      </c>
      <c r="E43" s="595">
        <f>'1'!E43+'2'!E43+'3'!E43+'4'!E43+'5'!E43+'6'!E43+'7'!E43+'8'!E43+'9'!E42+'10'!E43+'11'!E43+'12'!E43+'13'!E43+'14'!E43+'15'!E43+'16'!E43</f>
        <v>0</v>
      </c>
      <c r="F43" s="595">
        <f>'1'!F43+'2'!F43+'3'!F43+'4'!F43+'5'!F43+'6'!F43+'7'!F43+'8'!F43+'9'!F42+'10'!F43+'11'!F43+'12'!F43+'13'!F43+'14'!F43+'15'!F43+'16'!F43</f>
        <v>0</v>
      </c>
      <c r="G43" s="595">
        <f>'1'!G43+'2'!G43+'3'!G43+'4'!G43+'5'!G43+'6'!G43+'7'!G43+'8'!G43+'9'!G42+'10'!G43+'11'!G43+'12'!G43+'13'!G43+'14'!G43+'15'!G43+'16'!G43</f>
        <v>0</v>
      </c>
      <c r="H43" s="595">
        <f>'1'!H43+'2'!H43+'3'!H43+'4'!H43+'5'!H43+'6'!H43+'7'!H43+'8'!H43+'9'!H42+'10'!H43+'11'!H43+'12'!H43+'13'!H43+'14'!H43+'15'!H43+'16'!H43</f>
        <v>0</v>
      </c>
      <c r="I43" s="595">
        <f>'1'!I43+'2'!I43+'3'!I43+'4'!I43+'5'!I43+'6'!I43+'7'!I43+'8'!I43+'9'!I42+'10'!I43+'11'!I43+'12'!I43+'13'!I43+'14'!I43+'15'!I43+'16'!I43</f>
        <v>0</v>
      </c>
      <c r="J43" s="595">
        <f>'1'!J43+'2'!J43+'3'!J43+'4'!J43+'5'!J43+'6'!J43+'7'!J43+'8'!J43+'9'!J42+'10'!J43+'11'!J43+'12'!J43+'13'!J43+'14'!J43+'15'!J43+'16'!J43</f>
        <v>0</v>
      </c>
      <c r="K43" s="572">
        <f>'1'!K43+'2'!K43+'3'!K43+'4'!K43+'5'!K43+'6'!K43+'7'!K43+'8'!K43+'9'!K42+'10'!K43+'11'!K43+'12'!K43+'13'!K43+'14'!K43+'15'!K43+'16'!K43</f>
        <v>0</v>
      </c>
      <c r="L43" s="681" t="s">
        <v>61</v>
      </c>
      <c r="M43" s="601"/>
      <c r="N43" s="268">
        <f>'1'!N43+'2'!N43+'3'!N43+'4'!N43+'5'!N43+'6'!N43+'7'!N43+'8'!N43+'9'!N43+'10'!N43+'11'!N43+'12'!N43+'13'!N43+'14'!N43+'15'!N43+'16'!N43</f>
        <v>0</v>
      </c>
      <c r="O43" s="190">
        <f>'1'!O43+'2'!O43+'3'!O43+'4'!O43+'5'!O43+'6'!O43+'7'!O43+'8'!O43+'9'!O43+'10'!O43+'11'!O43+'12'!O43+'13'!O43+'14'!O43+'15'!O43+'16'!O43</f>
        <v>0</v>
      </c>
      <c r="P43" s="191">
        <f>'1'!P43+'2'!P43+'3'!P43+'4'!P43+'5'!P43+'6'!P43+'7'!P43+'8'!P43+'9'!P43+'10'!P43+'11'!P43+'12'!P43+'13'!P43+'14'!P43+'15'!P43+'16'!P43</f>
        <v>0</v>
      </c>
      <c r="Q43" s="191">
        <f>'1'!Q43+'2'!Q43+'3'!Q43+'4'!Q43+'5'!Q43+'6'!Q43+'7'!Q43+'8'!Q43+'9'!Q43+'10'!Q43+'11'!Q43+'12'!Q43+'13'!Q43+'14'!Q43+'15'!Q43+'16'!Q43</f>
        <v>0</v>
      </c>
      <c r="R43" s="192">
        <f>'1'!R43+'2'!R43+'3'!R43+'4'!R43+'5'!R43+'6'!R43+'7'!R43+'8'!R43+'9'!R43+'10'!R43+'11'!R43+'12'!R43+'13'!R43+'14'!R43+'15'!R43+'16'!R43</f>
        <v>0</v>
      </c>
      <c r="S43" s="192">
        <f>'1'!S43+'2'!S43+'3'!S43+'4'!S43+'5'!S43+'6'!S43+'7'!S43+'8'!S43+'9'!S43+'10'!S43+'11'!S43+'12'!S43+'13'!S43+'14'!S43+'15'!S43+'16'!S43</f>
        <v>0</v>
      </c>
      <c r="T43" s="193">
        <f>'1'!T43+'2'!T43+'3'!T43+'4'!T43+'5'!T43+'6'!T43+'7'!T43+'8'!T43+'9'!T43+'10'!T43+'11'!T43+'12'!T43+'13'!T43+'14'!T43+'15'!T43+'16'!T43</f>
        <v>0</v>
      </c>
      <c r="U43" s="194">
        <f>'1'!U43+'2'!U43+'3'!U43+'4'!U43+'5'!U43+'6'!U43+'7'!U43+'8'!U43+'9'!U43+'10'!U43+'11'!U43+'12'!U43+'13'!U43+'14'!U43+'15'!U43+'16'!U43</f>
        <v>0</v>
      </c>
    </row>
    <row r="44" spans="1:21" ht="36" customHeight="1" thickTop="1" x14ac:dyDescent="0.2">
      <c r="A44" s="815" t="s">
        <v>252</v>
      </c>
      <c r="B44" s="246" t="s">
        <v>27</v>
      </c>
      <c r="C44" s="443">
        <f>'1'!C44+'2'!C44+'3'!C44+'4'!C44+'5'!C44+'6'!C44+'7'!C44+'8'!C44+'9'!C43+'10'!C44+'11'!C44+'12'!C44+'13'!C44+'14'!C44+'15'!C44+'16'!C44</f>
        <v>0</v>
      </c>
      <c r="D44" s="443">
        <f>'1'!D44+'2'!D44+'3'!D44+'4'!D44+'5'!D44+'6'!D44+'7'!D44+'8'!D44+'9'!D43+'10'!D44+'11'!D44+'12'!D44+'13'!D44+'14'!D44+'15'!D44+'16'!D44</f>
        <v>0</v>
      </c>
      <c r="E44" s="443">
        <f>'1'!E44+'2'!E44+'3'!E44+'4'!E44+'5'!E44+'6'!E44+'7'!E44+'8'!E44+'9'!E43+'10'!E44+'11'!E44+'12'!E44+'13'!E44+'14'!E44+'15'!E44+'16'!E44</f>
        <v>0</v>
      </c>
      <c r="F44" s="443">
        <f>'1'!F44+'2'!F44+'3'!F44+'4'!F44+'5'!F44+'6'!F44+'7'!F44+'8'!F44+'9'!F43+'10'!F44+'11'!F44+'12'!F44+'13'!F44+'14'!F44+'15'!F44+'16'!F44</f>
        <v>0</v>
      </c>
      <c r="G44" s="443">
        <f>'1'!G44+'2'!G44+'3'!G44+'4'!G44+'5'!G44+'6'!G44+'7'!G44+'8'!G44+'9'!G43+'10'!G44+'11'!G44+'12'!G44+'13'!G44+'14'!G44+'15'!G44+'16'!G44</f>
        <v>0</v>
      </c>
      <c r="H44" s="443">
        <f>'1'!H44+'2'!H44+'3'!H44+'4'!H44+'5'!H44+'6'!H44+'7'!H44+'8'!H44+'9'!H43+'10'!H44+'11'!H44+'12'!H44+'13'!H44+'14'!H44+'15'!H44+'16'!H44</f>
        <v>0</v>
      </c>
      <c r="I44" s="443">
        <f>'1'!I44+'2'!I44+'3'!I44+'4'!I44+'5'!I44+'6'!I44+'7'!I44+'8'!I44+'9'!I43+'10'!I44+'11'!I44+'12'!I44+'13'!I44+'14'!I44+'15'!I44+'16'!I44</f>
        <v>0</v>
      </c>
      <c r="J44" s="443">
        <f>'1'!J44+'2'!J44+'3'!J44+'4'!J44+'5'!J44+'6'!J44+'7'!J44+'8'!J44+'9'!J43+'10'!J44+'11'!J44+'12'!J44+'13'!J44+'14'!J44+'15'!J44+'16'!J44</f>
        <v>0</v>
      </c>
      <c r="K44" s="131">
        <f>'1'!K44+'2'!K44+'3'!K44+'4'!K44+'5'!K44+'6'!K44+'7'!K44+'8'!K44+'9'!K43+'10'!K44+'11'!K44+'12'!K44+'13'!K44+'14'!K44+'15'!K44+'16'!K44</f>
        <v>0</v>
      </c>
      <c r="L44" s="681" t="s">
        <v>62</v>
      </c>
      <c r="M44" s="601"/>
      <c r="N44" s="268">
        <f>'1'!N44+'2'!N44+'3'!N44+'4'!N44+'5'!N44+'6'!N44+'7'!N44+'8'!N44+'9'!N44+'10'!N44+'11'!N44+'12'!N44+'13'!N44+'14'!N44+'15'!N44+'16'!N44</f>
        <v>0</v>
      </c>
      <c r="O44" s="190">
        <f>'1'!O44+'2'!O44+'3'!O44+'4'!O44+'5'!O44+'6'!O44+'7'!O44+'8'!O44+'9'!O44+'10'!O44+'11'!O44+'12'!O44+'13'!O44+'14'!O44+'15'!O44+'16'!O44</f>
        <v>0</v>
      </c>
      <c r="P44" s="191">
        <f>'1'!P44+'2'!P44+'3'!P44+'4'!P44+'5'!P44+'6'!P44+'7'!P44+'8'!P44+'9'!P44+'10'!P44+'11'!P44+'12'!P44+'13'!P44+'14'!P44+'15'!P44+'16'!P44</f>
        <v>0</v>
      </c>
      <c r="Q44" s="191">
        <f>'1'!Q44+'2'!Q44+'3'!Q44+'4'!Q44+'5'!Q44+'6'!Q44+'7'!Q44+'8'!Q44+'9'!Q44+'10'!Q44+'11'!Q44+'12'!Q44+'13'!Q44+'14'!Q44+'15'!Q44+'16'!Q44</f>
        <v>0</v>
      </c>
      <c r="R44" s="192">
        <f>'1'!R44+'2'!R44+'3'!R44+'4'!R44+'5'!R44+'6'!R44+'7'!R44+'8'!R44+'9'!R44+'10'!R44+'11'!R44+'12'!R44+'13'!R44+'14'!R44+'15'!R44+'16'!R44</f>
        <v>0</v>
      </c>
      <c r="S44" s="192">
        <f>'1'!S44+'2'!S44+'3'!S44+'4'!S44+'5'!S44+'6'!S44+'7'!S44+'8'!S44+'9'!S44+'10'!S44+'11'!S44+'12'!S44+'13'!S44+'14'!S44+'15'!S44+'16'!S44</f>
        <v>0</v>
      </c>
      <c r="T44" s="193">
        <f>'1'!T44+'2'!T44+'3'!T44+'4'!T44+'5'!T44+'6'!T44+'7'!T44+'8'!T44+'9'!T44+'10'!T44+'11'!T44+'12'!T44+'13'!T44+'14'!T44+'15'!T44+'16'!T44</f>
        <v>0</v>
      </c>
      <c r="U44" s="194">
        <f>'1'!U44+'2'!U44+'3'!U44+'4'!U44+'5'!U44+'6'!U44+'7'!U44+'8'!U44+'9'!U44+'10'!U44+'11'!U44+'12'!U44+'13'!U44+'14'!U44+'15'!U44+'16'!U44</f>
        <v>0</v>
      </c>
    </row>
    <row r="45" spans="1:21" ht="34.5" customHeight="1" x14ac:dyDescent="0.2">
      <c r="A45" s="816"/>
      <c r="B45" s="247" t="s">
        <v>28</v>
      </c>
      <c r="C45" s="443">
        <f>'1'!C45+'2'!C45+'3'!C45+'4'!C45+'5'!C45+'6'!C45+'7'!C45+'8'!C45+'9'!C44+'10'!C45+'11'!C45+'12'!C45+'13'!C45+'14'!C45+'15'!C45+'16'!C45</f>
        <v>0</v>
      </c>
      <c r="D45" s="443">
        <f>'1'!D45+'2'!D45+'3'!D45+'4'!D45+'5'!D45+'6'!D45+'7'!D45+'8'!D45+'9'!D44+'10'!D45+'11'!D45+'12'!D45+'13'!D45+'14'!D45+'15'!D45+'16'!D45</f>
        <v>0</v>
      </c>
      <c r="E45" s="443">
        <f>'1'!E45+'2'!E45+'3'!E45+'4'!E45+'5'!E45+'6'!E45+'7'!E45+'8'!E45+'9'!E44+'10'!E45+'11'!E45+'12'!E45+'13'!E45+'14'!E45+'15'!E45+'16'!E45</f>
        <v>0</v>
      </c>
      <c r="F45" s="443">
        <f>'1'!F45+'2'!F45+'3'!F45+'4'!F45+'5'!F45+'6'!F45+'7'!F45+'8'!F45+'9'!F44+'10'!F45+'11'!F45+'12'!F45+'13'!F45+'14'!F45+'15'!F45+'16'!F45</f>
        <v>0</v>
      </c>
      <c r="G45" s="443">
        <f>'1'!G45+'2'!G45+'3'!G45+'4'!G45+'5'!G45+'6'!G45+'7'!G45+'8'!G45+'9'!G44+'10'!G45+'11'!G45+'12'!G45+'13'!G45+'14'!G45+'15'!G45+'16'!G45</f>
        <v>0</v>
      </c>
      <c r="H45" s="443">
        <f>'1'!H45+'2'!H45+'3'!H45+'4'!H45+'5'!H45+'6'!H45+'7'!H45+'8'!H45+'9'!H44+'10'!H45+'11'!H45+'12'!H45+'13'!H45+'14'!H45+'15'!H45+'16'!H45</f>
        <v>0</v>
      </c>
      <c r="I45" s="443">
        <f>'1'!I45+'2'!I45+'3'!I45+'4'!I45+'5'!I45+'6'!I45+'7'!I45+'8'!I45+'9'!I44+'10'!I45+'11'!I45+'12'!I45+'13'!I45+'14'!I45+'15'!I45+'16'!I45</f>
        <v>0</v>
      </c>
      <c r="J45" s="443">
        <f>'1'!J45+'2'!J45+'3'!J45+'4'!J45+'5'!J45+'6'!J45+'7'!J45+'8'!J45+'9'!J44+'10'!J45+'11'!J45+'12'!J45+'13'!J45+'14'!J45+'15'!J45+'16'!J45</f>
        <v>0</v>
      </c>
      <c r="K45" s="131">
        <f>'1'!K45+'2'!K45+'3'!K45+'4'!K45+'5'!K45+'6'!K45+'7'!K45+'8'!K45+'9'!K44+'10'!K45+'11'!K45+'12'!K45+'13'!K45+'14'!K45+'15'!K45+'16'!K45</f>
        <v>0</v>
      </c>
      <c r="L45" s="681" t="s">
        <v>63</v>
      </c>
      <c r="M45" s="601"/>
      <c r="N45" s="268">
        <f>'1'!N45+'2'!N45+'3'!N45+'4'!N45+'5'!N45+'6'!N45+'7'!N45+'8'!N45+'9'!N45+'10'!N45+'11'!N45+'12'!N45+'13'!N45+'14'!N45+'15'!N45+'16'!N45</f>
        <v>0</v>
      </c>
      <c r="O45" s="190">
        <f>'1'!O45+'2'!O45+'3'!O45+'4'!O45+'5'!O45+'6'!O45+'7'!O45+'8'!O45+'9'!O45+'10'!O45+'11'!O45+'12'!O45+'13'!O45+'14'!O45+'15'!O45+'16'!O45</f>
        <v>0</v>
      </c>
      <c r="P45" s="191">
        <f>'1'!P45+'2'!P45+'3'!P45+'4'!P45+'5'!P45+'6'!P45+'7'!P45+'8'!P45+'9'!P45+'10'!P45+'11'!P45+'12'!P45+'13'!P45+'14'!P45+'15'!P45+'16'!P45</f>
        <v>0</v>
      </c>
      <c r="Q45" s="191">
        <f>'1'!Q45+'2'!Q45+'3'!Q45+'4'!Q45+'5'!Q45+'6'!Q45+'7'!Q45+'8'!Q45+'9'!Q45+'10'!Q45+'11'!Q45+'12'!Q45+'13'!Q45+'14'!Q45+'15'!Q45+'16'!Q45</f>
        <v>0</v>
      </c>
      <c r="R45" s="192">
        <f>'1'!R45+'2'!R45+'3'!R45+'4'!R45+'5'!R45+'6'!R45+'7'!R45+'8'!R45+'9'!R45+'10'!R45+'11'!R45+'12'!R45+'13'!R45+'14'!R45+'15'!R45+'16'!R45</f>
        <v>0</v>
      </c>
      <c r="S45" s="192">
        <f>'1'!S45+'2'!S45+'3'!S45+'4'!S45+'5'!S45+'6'!S45+'7'!S45+'8'!S45+'9'!S45+'10'!S45+'11'!S45+'12'!S45+'13'!S45+'14'!S45+'15'!S45+'16'!S45</f>
        <v>0</v>
      </c>
      <c r="T45" s="193">
        <f>'1'!T45+'2'!T45+'3'!T45+'4'!T45+'5'!T45+'6'!T45+'7'!T45+'8'!T45+'9'!T45+'10'!T45+'11'!T45+'12'!T45+'13'!T45+'14'!T45+'15'!T45+'16'!T45</f>
        <v>0</v>
      </c>
      <c r="U45" s="194">
        <f>'1'!U45+'2'!U45+'3'!U45+'4'!U45+'5'!U45+'6'!U45+'7'!U45+'8'!U45+'9'!U45+'10'!U45+'11'!U45+'12'!U45+'13'!U45+'14'!U45+'15'!U45+'16'!U45</f>
        <v>0</v>
      </c>
    </row>
    <row r="46" spans="1:21" ht="30" customHeight="1" x14ac:dyDescent="0.2">
      <c r="A46" s="816"/>
      <c r="B46" s="538" t="s">
        <v>203</v>
      </c>
      <c r="C46" s="443">
        <f>'1'!C46+'2'!C46+'3'!C46+'4'!C46+'5'!C46+'6'!C46+'7'!C46+'8'!C46+'9'!C45+'10'!C46+'11'!C46+'12'!C46+'13'!C46+'14'!C46+'15'!C46+'16'!C46</f>
        <v>0</v>
      </c>
      <c r="D46" s="443">
        <f>'1'!D46+'2'!D46+'3'!D46+'4'!D46+'5'!D46+'6'!D46+'7'!D46+'8'!D46+'9'!D45+'10'!D46+'11'!D46+'12'!D46+'13'!D46+'14'!D46+'15'!D46+'16'!D46</f>
        <v>0</v>
      </c>
      <c r="E46" s="443">
        <f>'1'!E46+'2'!E46+'3'!E46+'4'!E46+'5'!E46+'6'!E46+'7'!E46+'8'!E46+'9'!E45+'10'!E46+'11'!E46+'12'!E46+'13'!E46+'14'!E46+'15'!E46+'16'!E46</f>
        <v>0</v>
      </c>
      <c r="F46" s="443">
        <f>'1'!F46+'2'!F46+'3'!F46+'4'!F46+'5'!F46+'6'!F46+'7'!F46+'8'!F46+'9'!F45+'10'!F46+'11'!F46+'12'!F46+'13'!F46+'14'!F46+'15'!F46+'16'!F46</f>
        <v>0</v>
      </c>
      <c r="G46" s="443">
        <f>'1'!G46+'2'!G46+'3'!G46+'4'!G46+'5'!G46+'6'!G46+'7'!G46+'8'!G46+'9'!G45+'10'!G46+'11'!G46+'12'!G46+'13'!G46+'14'!G46+'15'!G46+'16'!G46</f>
        <v>0</v>
      </c>
      <c r="H46" s="443">
        <f>'1'!H46+'2'!H46+'3'!H46+'4'!H46+'5'!H46+'6'!H46+'7'!H46+'8'!H46+'9'!H45+'10'!H46+'11'!H46+'12'!H46+'13'!H46+'14'!H46+'15'!H46+'16'!H46</f>
        <v>0</v>
      </c>
      <c r="I46" s="443">
        <f>'1'!I46+'2'!I46+'3'!I46+'4'!I46+'5'!I46+'6'!I46+'7'!I46+'8'!I46+'9'!I45+'10'!I46+'11'!I46+'12'!I46+'13'!I46+'14'!I46+'15'!I46+'16'!I46</f>
        <v>0</v>
      </c>
      <c r="J46" s="443">
        <f>'1'!J46+'2'!J46+'3'!J46+'4'!J46+'5'!J46+'6'!J46+'7'!J46+'8'!J46+'9'!J45+'10'!J46+'11'!J46+'12'!J46+'13'!J46+'14'!J46+'15'!J46+'16'!J46</f>
        <v>0</v>
      </c>
      <c r="K46" s="131">
        <f>'1'!K46+'2'!K46+'3'!K46+'4'!K46+'5'!K46+'6'!K46+'7'!K46+'8'!K46+'9'!K45+'10'!K46+'11'!K46+'12'!K46+'13'!K46+'14'!K46+'15'!K46+'16'!K46</f>
        <v>0</v>
      </c>
      <c r="L46" s="681" t="s">
        <v>64</v>
      </c>
      <c r="M46" s="601"/>
      <c r="N46" s="268">
        <f>'1'!N46+'2'!N46+'3'!N46+'4'!N46+'5'!N46+'6'!N46+'7'!N46+'8'!N46+'9'!N46+'10'!N46+'11'!N46+'12'!N46+'13'!N46+'14'!N46+'15'!N46+'16'!N46</f>
        <v>0</v>
      </c>
      <c r="O46" s="190">
        <f>'1'!O46+'2'!O46+'3'!O46+'4'!O46+'5'!O46+'6'!O46+'7'!O46+'8'!O46+'9'!O46+'10'!O46+'11'!O46+'12'!O46+'13'!O46+'14'!O46+'15'!O46+'16'!O46</f>
        <v>0</v>
      </c>
      <c r="P46" s="191">
        <f>'1'!P46+'2'!P46+'3'!P46+'4'!P46+'5'!P46+'6'!P46+'7'!P46+'8'!P46+'9'!P46+'10'!P46+'11'!P46+'12'!P46+'13'!P46+'14'!P46+'15'!P46+'16'!P46</f>
        <v>0</v>
      </c>
      <c r="Q46" s="191">
        <f>'1'!Q46+'2'!Q46+'3'!Q46+'4'!Q46+'5'!Q46+'6'!Q46+'7'!Q46+'8'!Q46+'9'!Q46+'10'!Q46+'11'!Q46+'12'!Q46+'13'!Q46+'14'!Q46+'15'!Q46+'16'!Q46</f>
        <v>0</v>
      </c>
      <c r="R46" s="192">
        <f>'1'!R46+'2'!R46+'3'!R46+'4'!R46+'5'!R46+'6'!R46+'7'!R46+'8'!R46+'9'!R46+'10'!R46+'11'!R46+'12'!R46+'13'!R46+'14'!R46+'15'!R46+'16'!R46</f>
        <v>0</v>
      </c>
      <c r="S46" s="192">
        <f>'1'!S46+'2'!S46+'3'!S46+'4'!S46+'5'!S46+'6'!S46+'7'!S46+'8'!S46+'9'!S46+'10'!S46+'11'!S46+'12'!S46+'13'!S46+'14'!S46+'15'!S46+'16'!S46</f>
        <v>0</v>
      </c>
      <c r="T46" s="193">
        <f>'1'!T46+'2'!T46+'3'!T46+'4'!T46+'5'!T46+'6'!T46+'7'!T46+'8'!T46+'9'!T46+'10'!T46+'11'!T46+'12'!T46+'13'!T46+'14'!T46+'15'!T46+'16'!T46</f>
        <v>0</v>
      </c>
      <c r="U46" s="194">
        <f>'1'!U46+'2'!U46+'3'!U46+'4'!U46+'5'!U46+'6'!U46+'7'!U46+'8'!U46+'9'!U46+'10'!U46+'11'!U46+'12'!U46+'13'!U46+'14'!U46+'15'!U46+'16'!U46</f>
        <v>0</v>
      </c>
    </row>
    <row r="47" spans="1:21" ht="31.5" customHeight="1" x14ac:dyDescent="0.2">
      <c r="A47" s="816"/>
      <c r="B47" s="247" t="s">
        <v>29</v>
      </c>
      <c r="C47" s="443">
        <f>'1'!C47+'2'!C47+'3'!C47+'4'!C47+'5'!C47+'6'!C47+'7'!C47+'8'!C47+'9'!C46+'10'!C47+'11'!C47+'12'!C47+'13'!C47+'14'!C47+'15'!C47+'16'!C47</f>
        <v>0</v>
      </c>
      <c r="D47" s="443">
        <f>'1'!D47+'2'!D47+'3'!D47+'4'!D47+'5'!D47+'6'!D47+'7'!D47+'8'!D47+'9'!D46+'10'!D47+'11'!D47+'12'!D47+'13'!D47+'14'!D47+'15'!D47+'16'!D47</f>
        <v>0</v>
      </c>
      <c r="E47" s="443">
        <f>'1'!E47+'2'!E47+'3'!E47+'4'!E47+'5'!E47+'6'!E47+'7'!E47+'8'!E47+'9'!E46+'10'!E47+'11'!E47+'12'!E47+'13'!E47+'14'!E47+'15'!E47+'16'!E47</f>
        <v>0</v>
      </c>
      <c r="F47" s="443">
        <f>'1'!F47+'2'!F47+'3'!F47+'4'!F47+'5'!F47+'6'!F47+'7'!F47+'8'!F47+'9'!F46+'10'!F47+'11'!F47+'12'!F47+'13'!F47+'14'!F47+'15'!F47+'16'!F47</f>
        <v>0</v>
      </c>
      <c r="G47" s="443">
        <f>'1'!G47+'2'!G47+'3'!G47+'4'!G47+'5'!G47+'6'!G47+'7'!G47+'8'!G47+'9'!G46+'10'!G47+'11'!G47+'12'!G47+'13'!G47+'14'!G47+'15'!G47+'16'!G47</f>
        <v>0</v>
      </c>
      <c r="H47" s="443">
        <f>'1'!H47+'2'!H47+'3'!H47+'4'!H47+'5'!H47+'6'!H47+'7'!H47+'8'!H47+'9'!H46+'10'!H47+'11'!H47+'12'!H47+'13'!H47+'14'!H47+'15'!H47+'16'!H47</f>
        <v>0</v>
      </c>
      <c r="I47" s="443">
        <f>'1'!I47+'2'!I47+'3'!I47+'4'!I47+'5'!I47+'6'!I47+'7'!I47+'8'!I47+'9'!I46+'10'!I47+'11'!I47+'12'!I47+'13'!I47+'14'!I47+'15'!I47+'16'!I47</f>
        <v>0</v>
      </c>
      <c r="J47" s="443">
        <f>'1'!J47+'2'!J47+'3'!J47+'4'!J47+'5'!J47+'6'!J47+'7'!J47+'8'!J47+'9'!J46+'10'!J47+'11'!J47+'12'!J47+'13'!J47+'14'!J47+'15'!J47+'16'!J47</f>
        <v>0</v>
      </c>
      <c r="K47" s="131">
        <f>'1'!K47+'2'!K47+'3'!K47+'4'!K47+'5'!K47+'6'!K47+'7'!K47+'8'!K47+'9'!K46+'10'!K47+'11'!K47+'12'!K47+'13'!K47+'14'!K47+'15'!K47+'16'!K47</f>
        <v>0</v>
      </c>
      <c r="L47" s="681" t="s">
        <v>65</v>
      </c>
      <c r="M47" s="601"/>
      <c r="N47" s="268">
        <f>'1'!N47+'2'!N47+'3'!N47+'4'!N47+'5'!N47+'6'!N47+'7'!N47+'8'!N47+'9'!N47+'10'!N47+'11'!N47+'12'!N47+'13'!N47+'14'!N47+'15'!N47+'16'!N47</f>
        <v>0</v>
      </c>
      <c r="O47" s="190">
        <f>'1'!O47+'2'!O47+'3'!O47+'4'!O47+'5'!O47+'6'!O47+'7'!O47+'8'!O47+'9'!O47+'10'!O47+'11'!O47+'12'!O47+'13'!O47+'14'!O47+'15'!O47+'16'!O47</f>
        <v>0</v>
      </c>
      <c r="P47" s="191">
        <f>'1'!P47+'2'!P47+'3'!P47+'4'!P47+'5'!P47+'6'!P47+'7'!P47+'8'!P47+'9'!P47+'10'!P47+'11'!P47+'12'!P47+'13'!P47+'14'!P47+'15'!P47+'16'!P47</f>
        <v>0</v>
      </c>
      <c r="Q47" s="191">
        <f>'1'!Q47+'2'!Q47+'3'!Q47+'4'!Q47+'5'!Q47+'6'!Q47+'7'!Q47+'8'!Q47+'9'!Q47+'10'!Q47+'11'!Q47+'12'!Q47+'13'!Q47+'14'!Q47+'15'!Q47+'16'!Q47</f>
        <v>0</v>
      </c>
      <c r="R47" s="192">
        <f>'1'!R47+'2'!R47+'3'!R47+'4'!R47+'5'!R47+'6'!R47+'7'!R47+'8'!R47+'9'!R47+'10'!R47+'11'!R47+'12'!R47+'13'!R47+'14'!R47+'15'!R47+'16'!R47</f>
        <v>0</v>
      </c>
      <c r="S47" s="192">
        <f>'1'!S47+'2'!S47+'3'!S47+'4'!S47+'5'!S47+'6'!S47+'7'!S47+'8'!S47+'9'!S47+'10'!S47+'11'!S47+'12'!S47+'13'!S47+'14'!S47+'15'!S47+'16'!S47</f>
        <v>0</v>
      </c>
      <c r="T47" s="193">
        <f>'1'!T47+'2'!T47+'3'!T47+'4'!T47+'5'!T47+'6'!T47+'7'!T47+'8'!T47+'9'!T47+'10'!T47+'11'!T47+'12'!T47+'13'!T47+'14'!T47+'15'!T47+'16'!T47</f>
        <v>0</v>
      </c>
      <c r="U47" s="194">
        <f>'1'!U47+'2'!U47+'3'!U47+'4'!U47+'5'!U47+'6'!U47+'7'!U47+'8'!U47+'9'!U47+'10'!U47+'11'!U47+'12'!U47+'13'!U47+'14'!U47+'15'!U47+'16'!U47</f>
        <v>0</v>
      </c>
    </row>
    <row r="48" spans="1:21" ht="36.75" customHeight="1" thickBot="1" x14ac:dyDescent="0.25">
      <c r="A48" s="817"/>
      <c r="B48" s="248" t="s">
        <v>30</v>
      </c>
      <c r="C48" s="348">
        <f>'1'!C48+'2'!C48+'3'!C48+'4'!C48+'5'!C48+'6'!C48+'7'!C48+'8'!C48+'9'!C47+'10'!C48+'11'!C48+'12'!C48+'13'!C48+'14'!C48+'15'!C48+'16'!C48</f>
        <v>0</v>
      </c>
      <c r="D48" s="348">
        <f>'1'!D48+'2'!D48+'3'!D48+'4'!D48+'5'!D48+'6'!D48+'7'!D48+'8'!D48+'9'!D47+'10'!D48+'11'!D48+'12'!D48+'13'!D48+'14'!D48+'15'!D48+'16'!D48</f>
        <v>0</v>
      </c>
      <c r="E48" s="348">
        <f>'1'!E48+'2'!E48+'3'!E48+'4'!E48+'5'!E48+'6'!E48+'7'!E48+'8'!E48+'9'!E47+'10'!E48+'11'!E48+'12'!E48+'13'!E48+'14'!E48+'15'!E48+'16'!E48</f>
        <v>0</v>
      </c>
      <c r="F48" s="348">
        <f>'1'!F48+'2'!F48+'3'!F48+'4'!F48+'5'!F48+'6'!F48+'7'!F48+'8'!F48+'9'!F47+'10'!F48+'11'!F48+'12'!F48+'13'!F48+'14'!F48+'15'!F48+'16'!F48</f>
        <v>0</v>
      </c>
      <c r="G48" s="348">
        <f>'1'!G48+'2'!G48+'3'!G48+'4'!G48+'5'!G48+'6'!G48+'7'!G48+'8'!G48+'9'!G47+'10'!G48+'11'!G48+'12'!G48+'13'!G48+'14'!G48+'15'!G48+'16'!G48</f>
        <v>0</v>
      </c>
      <c r="H48" s="595">
        <f>'1'!H48+'2'!H48+'3'!H48+'4'!H48+'5'!H48+'6'!H48+'7'!H48+'8'!H48+'9'!H47+'10'!H48+'11'!H48+'12'!H48+'13'!H48+'14'!H48+'15'!H48+'16'!H48</f>
        <v>0</v>
      </c>
      <c r="I48" s="348">
        <f>'1'!I48+'2'!I48+'3'!I48+'4'!I48+'5'!I48+'6'!I48+'7'!I48+'8'!I48+'9'!I47+'10'!I48+'11'!I48+'12'!I48+'13'!I48+'14'!I48+'15'!I48+'16'!I48</f>
        <v>0</v>
      </c>
      <c r="J48" s="348">
        <f>'1'!J48+'2'!J48+'3'!J48+'4'!J48+'5'!J48+'6'!J48+'7'!J48+'8'!J48+'9'!J47+'10'!J48+'11'!J48+'12'!J48+'13'!J48+'14'!J48+'15'!J48+'16'!J48</f>
        <v>0</v>
      </c>
      <c r="K48" s="598">
        <f>'1'!K48+'2'!K48+'3'!K48+'4'!K48+'5'!K48+'6'!K48+'7'!K48+'8'!K48+'9'!K47+'10'!K48+'11'!K48+'12'!K48+'13'!K48+'14'!K48+'15'!K48+'16'!K48</f>
        <v>0</v>
      </c>
      <c r="L48" s="712" t="s">
        <v>66</v>
      </c>
      <c r="M48" s="753"/>
      <c r="N48" s="268">
        <f>'1'!N48+'2'!N48+'3'!N48+'4'!N48+'5'!N48+'6'!N48+'7'!N48+'8'!N48+'9'!N48+'10'!N48+'11'!N48+'12'!N48+'13'!N48+'14'!N48+'15'!N48+'16'!N48</f>
        <v>0</v>
      </c>
      <c r="O48" s="190">
        <f>'1'!O48+'2'!O48+'3'!O48+'4'!O48+'5'!O48+'6'!O48+'7'!O48+'8'!O48+'9'!O48+'10'!O48+'11'!O48+'12'!O48+'13'!O48+'14'!O48+'15'!O48+'16'!O48</f>
        <v>0</v>
      </c>
      <c r="P48" s="191">
        <f>'1'!P48+'2'!P48+'3'!P48+'4'!P48+'5'!P48+'6'!P48+'7'!P48+'8'!P48+'9'!P48+'10'!P48+'11'!P48+'12'!P48+'13'!P48+'14'!P48+'15'!P48+'16'!P48</f>
        <v>0</v>
      </c>
      <c r="Q48" s="191">
        <f>'1'!Q48+'2'!Q48+'3'!Q48+'4'!Q48+'5'!Q48+'6'!Q48+'7'!Q48+'8'!Q48+'9'!Q48+'10'!Q48+'11'!Q48+'12'!Q48+'13'!Q48+'14'!Q48+'15'!Q48+'16'!Q48</f>
        <v>0</v>
      </c>
      <c r="R48" s="192">
        <f>'1'!R48+'2'!R48+'3'!R48+'4'!R48+'5'!R48+'6'!R48+'7'!R48+'8'!R48+'9'!R48+'10'!R48+'11'!R48+'12'!R48+'13'!R48+'14'!R48+'15'!R48+'16'!R48</f>
        <v>0</v>
      </c>
      <c r="S48" s="192">
        <f>'1'!S48+'2'!S48+'3'!S48+'4'!S48+'5'!S48+'6'!S48+'7'!S48+'8'!S48+'9'!S48+'10'!S48+'11'!S48+'12'!S48+'13'!S48+'14'!S48+'15'!S48+'16'!S48</f>
        <v>0</v>
      </c>
      <c r="T48" s="193">
        <f>'1'!T48+'2'!T48+'3'!T48+'4'!T48+'5'!T48+'6'!T48+'7'!T48+'8'!T48+'9'!T48+'10'!T48+'11'!T48+'12'!T48+'13'!T48+'14'!T48+'15'!T48+'16'!T48</f>
        <v>0</v>
      </c>
      <c r="U48" s="195">
        <f>'1'!U48+'2'!U48+'3'!U48+'4'!U48+'5'!U48+'6'!U48+'7'!U48+'8'!U48+'9'!U48+'10'!U48+'11'!U48+'12'!U48+'13'!U48+'14'!U48+'15'!U48+'16'!U48</f>
        <v>0</v>
      </c>
    </row>
    <row r="49" spans="1:33" ht="39.75" customHeight="1" thickTop="1" x14ac:dyDescent="0.2">
      <c r="C49" s="232"/>
      <c r="D49" s="232"/>
      <c r="E49" s="232"/>
      <c r="F49" s="232"/>
      <c r="G49" s="232"/>
      <c r="I49" s="232"/>
      <c r="J49" s="232"/>
      <c r="K49" s="580"/>
      <c r="L49" s="789" t="s">
        <v>24</v>
      </c>
      <c r="M49" s="790"/>
      <c r="N49" s="269">
        <f>N37+N38+N39+N40+N41+N42+N43+N44+N45+N46+N47+N48</f>
        <v>0</v>
      </c>
      <c r="O49" s="61">
        <f t="shared" ref="O49:U49" si="8">O37+O38+O39+O40+O41+O42+O43+O44+O45+O46+O47+O48</f>
        <v>0</v>
      </c>
      <c r="P49" s="64">
        <f t="shared" si="8"/>
        <v>0</v>
      </c>
      <c r="Q49" s="64">
        <f t="shared" si="8"/>
        <v>0</v>
      </c>
      <c r="R49" s="63">
        <f t="shared" si="8"/>
        <v>0</v>
      </c>
      <c r="S49" s="63">
        <f t="shared" si="8"/>
        <v>0</v>
      </c>
      <c r="T49" s="62">
        <f t="shared" si="8"/>
        <v>0</v>
      </c>
      <c r="U49" s="75">
        <f t="shared" si="8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24.75" customHeight="1" thickTop="1" x14ac:dyDescent="0.2">
      <c r="A51" s="36"/>
      <c r="B51" s="32" t="s">
        <v>255</v>
      </c>
      <c r="C51" s="32" t="s">
        <v>256</v>
      </c>
      <c r="D51" s="32" t="s">
        <v>113</v>
      </c>
      <c r="K51" s="8"/>
      <c r="L51" s="8"/>
    </row>
    <row r="52" spans="1:33" ht="23.25" customHeight="1" x14ac:dyDescent="0.2">
      <c r="A52" s="32" t="s">
        <v>135</v>
      </c>
      <c r="B52" s="69">
        <f>C39+D39+E39+F39+G39+H39+I39+J39+K39+C40+D40+E40+F40+G40+H40+I40+J40+K40+C41+D41+E41+F41+G41+H41+I41+J41+K41+C42+D42+E42+F42+G42+H42+I42+J42+K42+C43+D43+E43+F43+G43+H43+I43+J43+K43</f>
        <v>0</v>
      </c>
      <c r="C52" s="69">
        <f>C44+D44+E44+F44+G44+H44+I44+J44+K44+C45+D45+E45+F45+G45+H45+I45+K45+J45+C46+D46+E46+F46+G46+H46+I46+J46+K46+C47+D47+E47+F47+G47+H47+I47+J47+K47+C48+D48+E48+F48+G48+H48+I48+J48+K48</f>
        <v>0</v>
      </c>
      <c r="D52" s="69">
        <f>B52+C52</f>
        <v>0</v>
      </c>
      <c r="K52" s="8"/>
      <c r="L52" s="8"/>
      <c r="X52" s="8"/>
      <c r="Y52" s="8"/>
    </row>
    <row r="53" spans="1:33" ht="24.75" customHeight="1" x14ac:dyDescent="0.2">
      <c r="K53" s="8"/>
      <c r="L53" s="8"/>
      <c r="W53" s="8"/>
      <c r="X53" s="523"/>
      <c r="Y53" s="8"/>
    </row>
    <row r="54" spans="1:33" ht="10.5" customHeight="1" x14ac:dyDescent="0.2">
      <c r="K54" s="8"/>
      <c r="L54" s="8"/>
      <c r="X54" s="8"/>
    </row>
    <row r="55" spans="1:33" ht="24.75" customHeight="1" thickBot="1" x14ac:dyDescent="0.5">
      <c r="K55" s="295"/>
      <c r="L55" s="295"/>
      <c r="M55" s="655"/>
      <c r="N55" s="655"/>
      <c r="O55" s="655"/>
      <c r="P55" s="655"/>
      <c r="Q55" s="294"/>
      <c r="R55" s="294"/>
      <c r="S55" s="294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51" customHeight="1" thickTop="1" thickBot="1" x14ac:dyDescent="0.25">
      <c r="K56" s="662" t="s">
        <v>213</v>
      </c>
      <c r="L56" s="662"/>
      <c r="M56" s="662"/>
      <c r="N56" s="662"/>
      <c r="O56" s="662"/>
      <c r="P56" s="662"/>
      <c r="Q56" s="662"/>
      <c r="R56" s="662"/>
      <c r="S56" s="662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7" customHeight="1" thickTop="1" thickBot="1" x14ac:dyDescent="0.25">
      <c r="W57" s="781" t="s">
        <v>251</v>
      </c>
      <c r="X57" s="265" t="s">
        <v>73</v>
      </c>
      <c r="Y57" s="366">
        <f>'1'!Y57+'2'!Y57+'3'!Y57+'4'!Y57+'5'!Y57+'6'!Y57+'7'!Y57+'8'!Y57+'9'!Y57+'10'!Y57+'11'!Y57+'12'!Y57+'13'!Y57+'14'!Y57+'15'!Y57+'16'!Y57</f>
        <v>0</v>
      </c>
      <c r="Z57" s="366">
        <f>'1'!Z57+'2'!Z57+'3'!Z57+'4'!Z57+'5'!Z57+'6'!Z57+'7'!Z57+'8'!Z57+'9'!Z57+'10'!Z57+'11'!Z57+'12'!Z57+'13'!Z57+'14'!Z57+'15'!Z57+'16'!Z57</f>
        <v>0</v>
      </c>
      <c r="AA57" s="366">
        <f>'1'!AA57+'2'!AA57+'3'!AA57+'4'!AA57+'5'!AA57+'6'!AA57+'7'!AA57+'8'!AA57+'9'!AA57+'10'!AA57+'11'!AA57+'12'!AA57+'13'!AA57+'14'!AA57+'15'!AA57+'16'!AA57</f>
        <v>0</v>
      </c>
      <c r="AB57" s="366">
        <f>'1'!AB57+'2'!AB57+'3'!AB57+'4'!AB57+'5'!AB57+'6'!AB57+'7'!AB57+'8'!AB57+'9'!AB57+'10'!AB57+'11'!AB57+'12'!AB57+'13'!AB57+'14'!AB57+'15'!AB57+'16'!AB57</f>
        <v>0</v>
      </c>
      <c r="AC57" s="366">
        <f>'1'!AC57+'2'!AC57+'3'!AC57+'4'!AC57+'5'!AC57+'6'!AC57+'7'!AC57+'8'!AC57+'9'!AC57+'10'!AC57+'11'!AC57+'12'!AC57+'13'!AC57+'14'!AC57+'15'!AC57+'16'!AC57</f>
        <v>0</v>
      </c>
      <c r="AD57" s="366">
        <f>'1'!AD57+'2'!AD57+'3'!AD57+'4'!AD57+'5'!AD57+'6'!AD57+'7'!AD57+'8'!AD57+'9'!AD57+'10'!AD57+'11'!AD57+'12'!AD57+'13'!AD57+'14'!AD57+'15'!AD57+'16'!AD57</f>
        <v>0</v>
      </c>
      <c r="AE57" s="366">
        <f>'1'!AE57+'2'!AE57+'3'!AE57+'4'!AE57+'5'!AE57+'6'!AE57+'7'!AE57+'8'!AE57+'9'!AE57+'10'!AE57+'11'!AE57+'12'!AE57+'13'!AE57+'14'!AE57+'15'!AE57+'16'!AE57</f>
        <v>0</v>
      </c>
      <c r="AF57" s="366">
        <f>'1'!AF57+'2'!AF57+'3'!AF57+'4'!AF57+'5'!AF57+'6'!AF57+'7'!AF57+'8'!AF57+'9'!AF57+'10'!AF57+'11'!AF57+'12'!AF57+'13'!AF57+'14'!AF57+'15'!AF57+'16'!AF57</f>
        <v>0</v>
      </c>
      <c r="AG57" s="366">
        <f>'1'!AG57+'2'!AG57+'3'!AG57+'4'!AG57+'5'!AG57+'6'!AG57+'7'!AG57+'8'!AG57+'9'!AG57+'10'!AG57+'11'!AG57+'12'!AG57+'13'!AG57+'14'!AG57+'15'!AG57+'16'!AG57</f>
        <v>0</v>
      </c>
    </row>
    <row r="58" spans="1:33" ht="33.75" customHeight="1" thickTop="1" thickBot="1" x14ac:dyDescent="0.25">
      <c r="K58" s="166" t="s">
        <v>1</v>
      </c>
      <c r="L58" s="539" t="s">
        <v>204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366">
        <f>'1'!Y58+'2'!Y58+'3'!Y58+'4'!Y58+'5'!Y58+'6'!Y58+'7'!Y58+'8'!Y58+'9'!Y58+'10'!Y58+'11'!Y58+'12'!Y58+'13'!Y58+'14'!Y58+'15'!Y58+'16'!Y58</f>
        <v>0</v>
      </c>
      <c r="Z58" s="366">
        <f>'1'!Z58+'2'!Z58+'3'!Z58+'4'!Z58+'5'!Z58+'6'!Z58+'7'!Z58+'8'!Z58+'9'!Z58+'10'!Z58+'11'!Z58+'12'!Z58+'13'!Z58+'14'!Z58+'15'!Z58+'16'!Z58</f>
        <v>0</v>
      </c>
      <c r="AA58" s="366">
        <f>'1'!AA58+'2'!AA58+'3'!AA58+'4'!AA58+'5'!AA58+'6'!AA58+'7'!AA58+'8'!AA58+'9'!AA58+'10'!AA58+'11'!AA58+'12'!AA58+'13'!AA58+'14'!AA58+'15'!AA58+'16'!AA58</f>
        <v>0</v>
      </c>
      <c r="AB58" s="67"/>
      <c r="AC58" s="67"/>
      <c r="AD58" s="366">
        <f>'1'!AD58+'2'!AD58+'3'!AD58+'4'!AD58+'5'!AD58+'6'!AD58+'7'!AD58+'8'!AD58+'9'!AD58+'10'!AD58+'11'!AD58+'12'!AD58+'13'!AD58+'14'!AD58+'15'!AD58+'16'!AD58</f>
        <v>0</v>
      </c>
      <c r="AE58" s="67"/>
      <c r="AF58" s="366">
        <f>'1'!AF58+'2'!AF58+'3'!AF58+'4'!AF58+'5'!AF58+'6'!AF58+'7'!AF58+'8'!AF58+'9'!AF58+'10'!AF58+'11'!AF58+'12'!AF58+'13'!AF58+'14'!AF58+'15'!AF58+'16'!AF58</f>
        <v>0</v>
      </c>
      <c r="AG58" s="366">
        <f>'1'!AG58+'2'!AG58+'3'!AG58+'4'!AG58+'5'!AG58+'6'!AG58+'7'!AG58+'8'!AG58+'9'!AG58+'10'!AG58+'11'!AG58+'12'!AG58+'13'!AG58+'14'!AG58+'15'!AG58+'16'!AG58</f>
        <v>0</v>
      </c>
    </row>
    <row r="59" spans="1:33" ht="29.25" customHeight="1" thickTop="1" thickBot="1" x14ac:dyDescent="0.25">
      <c r="K59" s="741" t="s">
        <v>251</v>
      </c>
      <c r="L59" s="201" t="s">
        <v>7</v>
      </c>
      <c r="M59" s="279">
        <f>'1'!M59+'2'!M59+'3'!M59+'4'!M59+'5'!M59+'6'!M59+'7'!M59+'8'!M59+'9'!M59+'10'!M59+'11'!M59+'12'!M59+'13'!M59+'14'!M59+'15'!M59+'16'!M59</f>
        <v>0</v>
      </c>
      <c r="N59" s="279">
        <f>'1'!N59+'2'!N59+'3'!N59+'4'!N59+'5'!N59+'6'!N59+'7'!N59+'8'!N59+'9'!N59+'10'!N59+'11'!N59+'12'!N59+'13'!N59+'14'!N59+'15'!N59+'16'!N59</f>
        <v>0</v>
      </c>
      <c r="O59" s="279">
        <f>'1'!O59+'2'!O59+'3'!O59+'4'!O59+'5'!O59+'6'!O59+'7'!O59+'8'!O59+'9'!O59+'10'!O59+'11'!O59+'12'!O59+'13'!O59+'14'!O59+'15'!O59+'16'!O59</f>
        <v>0</v>
      </c>
      <c r="P59" s="279">
        <f>'1'!P59+'2'!P59+'3'!P59+'4'!P59+'5'!P59+'6'!P59+'7'!P59+'8'!P59+'9'!P59+'10'!P59+'11'!P59+'12'!P59+'13'!P59+'14'!P59+'15'!P59+'16'!P59</f>
        <v>0</v>
      </c>
      <c r="Q59" s="279">
        <f>'1'!Q59+'2'!Q59+'3'!Q59+'4'!Q59+'5'!Q59+'6'!Q59+'7'!Q59+'8'!Q59+'9'!Q59+'10'!Q59+'11'!Q59+'12'!Q59+'13'!Q59+'14'!Q59+'15'!Q59+'16'!Q59</f>
        <v>0</v>
      </c>
      <c r="R59" s="279">
        <f>'1'!R59+'2'!R59+'3'!R59+'4'!R59+'5'!R59+'6'!R59+'7'!R59+'8'!R59+'9'!R59+'10'!R59+'11'!R59+'12'!R59+'13'!R59+'14'!R59+'15'!R59+'16'!R59</f>
        <v>0</v>
      </c>
      <c r="S59" s="279">
        <f>'1'!S59+'2'!S59+'3'!S59+'4'!S59+'5'!S59+'6'!S59+'7'!S59+'8'!S59+'9'!S59+'10'!S59+'11'!S59+'12'!S59+'13'!S59+'14'!S59+'15'!S59+'16'!S59</f>
        <v>0</v>
      </c>
      <c r="T59" s="279">
        <f>'1'!T59+'2'!T59+'3'!T59+'4'!T59+'5'!T59+'6'!T59+'7'!T59+'8'!T59+'9'!T59+'10'!T59+'11'!T59+'12'!T59+'13'!T59+'14'!T59+'15'!T59+'16'!T59</f>
        <v>0</v>
      </c>
      <c r="U59" s="279">
        <f>'1'!U59+'2'!U59+'3'!U59+'4'!U59+'5'!U59+'6'!U59+'7'!U59+'8'!U59+'9'!U59+'10'!U59+'11'!U59+'12'!U59+'13'!U59+'14'!U59+'15'!U59+'16'!U59</f>
        <v>0</v>
      </c>
      <c r="V59" s="279">
        <f>'1'!V59+'2'!V59+'3'!V59+'4'!V59+'5'!V59+'6'!V59+'7'!V59+'8'!V59+'9'!V59+'10'!V59+'11'!V59+'12'!V59+'13'!V59+'14'!V59+'15'!V59+'16'!V59</f>
        <v>0</v>
      </c>
      <c r="W59" s="783"/>
      <c r="X59" s="290" t="s">
        <v>108</v>
      </c>
      <c r="Y59" s="366">
        <f>'1'!Y59+'2'!Y59+'3'!Y59+'4'!Y59+'5'!Y59+'6'!Y59+'7'!Y59+'8'!Y59+'9'!Y59+'10'!Y59+'11'!Y59+'12'!Y59+'13'!Y59+'14'!Y59+'15'!Y59+'16'!Y59</f>
        <v>0</v>
      </c>
      <c r="Z59" s="366">
        <f>'1'!Z59+'2'!Z59+'3'!Z59+'4'!Z59+'5'!Z59+'6'!Z59+'7'!Z59+'8'!Z59+'9'!Z59+'10'!Z59+'11'!Z59+'12'!Z59+'13'!Z59+'14'!Z59+'15'!Z59+'16'!Z59</f>
        <v>0</v>
      </c>
      <c r="AA59" s="366">
        <f>'1'!AA59+'2'!AA59+'3'!AA59+'4'!AA59+'5'!AA59+'6'!AA59+'7'!AA59+'8'!AA59+'9'!AA59+'10'!AA59+'11'!AA59+'12'!AA59+'13'!AA59+'14'!AA59+'15'!AA59+'16'!AA59</f>
        <v>0</v>
      </c>
      <c r="AB59" s="68"/>
      <c r="AC59" s="68"/>
      <c r="AD59" s="366">
        <f>'1'!AD59+'2'!AD59+'3'!AD59+'4'!AD59+'5'!AD59+'6'!AD59+'7'!AD59+'8'!AD59+'9'!AD59+'10'!AD59+'11'!AD59+'12'!AD59+'13'!AD59+'14'!AD59+'15'!AD59+'16'!AD59</f>
        <v>0</v>
      </c>
      <c r="AE59" s="68"/>
      <c r="AF59" s="366">
        <f>'1'!AF59+'2'!AF59+'3'!AF59+'4'!AF59+'5'!AF59+'6'!AF59+'7'!AF59+'8'!AF59+'9'!AF59+'10'!AF59+'11'!AF59+'12'!AF59+'13'!AF59+'14'!AF59+'15'!AF59+'16'!AF59</f>
        <v>0</v>
      </c>
      <c r="AG59" s="366">
        <f>'1'!AG59+'2'!AG59+'3'!AG59+'4'!AG59+'5'!AG59+'6'!AG59+'7'!AG59+'8'!AG59+'9'!AG59+'10'!AG59+'11'!AG59+'12'!AG59+'13'!AG59+'14'!AG59+'15'!AG59+'16'!AG59</f>
        <v>0</v>
      </c>
    </row>
    <row r="60" spans="1:33" ht="27.75" customHeight="1" thickTop="1" x14ac:dyDescent="0.2">
      <c r="K60" s="742"/>
      <c r="L60" s="9" t="s">
        <v>71</v>
      </c>
      <c r="M60" s="279">
        <f>'1'!M60+'2'!M60+'3'!M60+'4'!M60+'5'!M60+'6'!M60+'7'!M60+'8'!M60+'9'!M60+'10'!M60+'11'!M60+'12'!M60+'13'!M60+'14'!M60+'15'!M60+'16'!M60</f>
        <v>0</v>
      </c>
      <c r="N60" s="279">
        <f>'1'!N60+'2'!N60+'3'!N60+'4'!N60+'5'!N60+'6'!N60+'7'!N60+'8'!N60+'9'!N60+'10'!N60+'11'!N60+'12'!N60+'13'!N60+'14'!N60+'15'!N60+'16'!N60</f>
        <v>0</v>
      </c>
      <c r="O60" s="279">
        <f>'1'!O60+'2'!O60+'3'!O60+'4'!O60+'5'!O60+'6'!O60+'7'!O60+'8'!O60+'9'!O60+'10'!O60+'11'!O60+'12'!O60+'13'!O60+'14'!O60+'15'!O60+'16'!O60</f>
        <v>0</v>
      </c>
      <c r="P60" s="279">
        <f>'1'!P60+'2'!P60+'3'!P60+'4'!P60+'5'!P60+'6'!P60+'7'!P60+'8'!P60+'9'!P60+'10'!P60+'11'!P60+'12'!P60+'13'!P60+'14'!P60+'15'!P60+'16'!P60</f>
        <v>0</v>
      </c>
      <c r="Q60" s="279">
        <f>'1'!Q60+'2'!Q60+'3'!Q60+'4'!Q60+'5'!Q60+'6'!Q60+'7'!Q60+'8'!Q60+'9'!Q60+'10'!Q60+'11'!Q60+'12'!Q60+'13'!Q60+'14'!Q60+'15'!Q60+'16'!Q60</f>
        <v>0</v>
      </c>
      <c r="R60" s="279">
        <f>'1'!R60+'2'!R60+'3'!R60+'4'!R60+'5'!R60+'6'!R60+'7'!R60+'8'!R60+'9'!R60+'10'!R60+'11'!R60+'12'!R60+'13'!R60+'14'!R60+'15'!R60+'16'!R60</f>
        <v>0</v>
      </c>
      <c r="S60" s="279">
        <f>'1'!S60+'2'!S60+'3'!S60+'4'!S60+'5'!S60+'6'!S60+'7'!S60+'8'!S60+'9'!S60+'10'!S60+'11'!S60+'12'!S60+'13'!S60+'14'!S60+'15'!S60+'16'!S60</f>
        <v>0</v>
      </c>
      <c r="T60" s="279">
        <f>'1'!T60+'2'!T60+'3'!T60+'4'!T60+'5'!T60+'6'!T60+'7'!T60+'8'!T60+'9'!T60+'10'!T60+'11'!T60+'12'!T60+'13'!T60+'14'!T60+'15'!T60+'16'!T60</f>
        <v>0</v>
      </c>
      <c r="U60" s="279">
        <f>'1'!U60+'2'!U60+'3'!U60+'4'!U60+'5'!U60+'6'!U60+'7'!U60+'8'!U60+'9'!U60+'10'!U60+'11'!U60+'12'!U60+'13'!U60+'14'!U60+'15'!U60+'16'!U60</f>
        <v>0</v>
      </c>
      <c r="V60" s="279">
        <f>'1'!V60+'2'!V60+'3'!V60+'4'!V60+'5'!V60+'6'!V60+'7'!V60+'8'!V60+'9'!V60+'10'!V60+'11'!V60+'12'!V60+'13'!V60+'14'!V60+'15'!V60+'16'!V60</f>
        <v>0</v>
      </c>
      <c r="W60" s="784" t="s">
        <v>259</v>
      </c>
      <c r="X60" s="288" t="s">
        <v>73</v>
      </c>
      <c r="Y60" s="366">
        <f>'1'!Y60+'2'!Y60+'3'!Y60+'4'!Y60+'5'!Y60+'6'!Y60+'7'!Y60+'8'!Y60+'9'!Y60+'10'!Y60+'11'!Y60+'12'!Y60+'13'!Y60+'14'!Y60+'15'!Y60+'16'!Y60</f>
        <v>0</v>
      </c>
      <c r="Z60" s="366">
        <f>'1'!Z60+'2'!Z60+'3'!Z60+'4'!Z60+'5'!Z60+'6'!Z60+'7'!Z60+'8'!Z60+'9'!Z60+'10'!Z60+'11'!Z60+'12'!Z60+'13'!Z60+'14'!Z60+'15'!Z60+'16'!Z60</f>
        <v>0</v>
      </c>
      <c r="AA60" s="366">
        <f>'1'!AA60+'2'!AA60+'3'!AA60+'4'!AA60+'5'!AA60+'6'!AA60+'7'!AA60+'8'!AA60+'9'!AA60+'10'!AA60+'11'!AA60+'12'!AA60+'13'!AA60+'14'!AA60+'15'!AA60+'16'!AA60</f>
        <v>0</v>
      </c>
      <c r="AB60" s="366">
        <f>'1'!AB60+'2'!AB60+'3'!AB60+'4'!AB60+'5'!AB60+'6'!AB60+'7'!AB60+'8'!AB60+'9'!AB60+'10'!AB60+'11'!AB60+'12'!AB60+'13'!AB60+'14'!AB60+'15'!AB60+'16'!AB60</f>
        <v>0</v>
      </c>
      <c r="AC60" s="366">
        <f>'1'!AC60+'2'!AC60+'3'!AC60+'4'!AC60+'5'!AC60+'6'!AC60+'7'!AC60+'8'!AC60+'9'!AC60+'10'!AC60+'11'!AC60+'12'!AC60+'13'!AC60+'14'!AC60+'15'!AC60+'16'!AC60</f>
        <v>0</v>
      </c>
      <c r="AD60" s="366">
        <f>'1'!AD60+'2'!AD60+'3'!AD60+'4'!AD60+'5'!AD60+'6'!AD60+'7'!AD60+'8'!AD60+'9'!AD60+'10'!AD60+'11'!AD60+'12'!AD60+'13'!AD60+'14'!AD60+'15'!AD60+'16'!AD60</f>
        <v>0</v>
      </c>
      <c r="AE60" s="366">
        <f>'1'!AE60+'2'!AE60+'3'!AE60+'4'!AE60+'5'!AE60+'6'!AE60+'7'!AE60+'8'!AE60+'9'!AE60+'10'!AE60+'11'!AE60+'12'!AE60+'13'!AE60+'14'!AE60+'15'!AE60+'16'!AE60</f>
        <v>0</v>
      </c>
      <c r="AF60" s="366">
        <f>'1'!AF60+'2'!AF60+'3'!AF60+'4'!AF60+'5'!AF60+'6'!AF60+'7'!AF60+'8'!AF60+'9'!AF60+'10'!AF60+'11'!AF60+'12'!AF60+'13'!AF60+'14'!AF60+'15'!AF60+'16'!AF60</f>
        <v>0</v>
      </c>
      <c r="AG60" s="366">
        <f>'1'!AG60+'2'!AG60+'3'!AG60+'4'!AG60+'5'!AG60+'6'!AG60+'7'!AG60+'8'!AG60+'9'!AG60+'10'!AG60+'11'!AG60+'12'!AG60+'13'!AG60+'14'!AG60+'15'!AG60+'16'!AG60</f>
        <v>0</v>
      </c>
    </row>
    <row r="61" spans="1:33" ht="27" customHeight="1" x14ac:dyDescent="0.2">
      <c r="K61" s="743" t="s">
        <v>252</v>
      </c>
      <c r="L61" s="9" t="s">
        <v>7</v>
      </c>
      <c r="M61" s="279">
        <f>'1'!M61+'2'!M61+'3'!M61+'4'!M61+'5'!M61+'6'!M61+'7'!M61+'8'!M61+'9'!M61+'10'!M61+'11'!M61+'12'!M61+'13'!M61+'14'!M61+'15'!M61+'16'!M61</f>
        <v>0</v>
      </c>
      <c r="N61" s="279">
        <f>'1'!N61+'2'!N61+'3'!N61+'4'!N61+'5'!N61+'6'!N61+'7'!N61+'8'!N61+'9'!N61+'10'!N61+'11'!N61+'12'!N61+'13'!N61+'14'!N61+'15'!N61+'16'!N61</f>
        <v>0</v>
      </c>
      <c r="O61" s="279">
        <f>'1'!O61+'2'!O61+'3'!O61+'4'!O61+'5'!O61+'6'!O61+'7'!O61+'8'!O61+'9'!O61+'10'!O61+'11'!O61+'12'!O61+'13'!O61+'14'!O61+'15'!O61+'16'!O61</f>
        <v>0</v>
      </c>
      <c r="P61" s="279">
        <f>'1'!P61+'2'!P61+'3'!P61+'4'!P61+'5'!P61+'6'!P61+'7'!P61+'8'!P61+'9'!P61+'10'!P61+'11'!P61+'12'!P61+'13'!P61+'14'!P61+'15'!P61+'16'!P61</f>
        <v>0</v>
      </c>
      <c r="Q61" s="279">
        <f>'1'!Q61+'2'!Q61+'3'!Q61+'4'!Q61+'5'!Q61+'6'!Q61+'7'!Q61+'8'!Q61+'9'!Q61+'10'!Q61+'11'!Q61+'12'!Q61+'13'!Q61+'14'!Q61+'15'!Q61+'16'!Q61</f>
        <v>0</v>
      </c>
      <c r="R61" s="279">
        <f>'1'!R61+'2'!R61+'3'!R61+'4'!R61+'5'!R61+'6'!R61+'7'!R61+'8'!R61+'9'!R61+'10'!R61+'11'!R61+'12'!R61+'13'!R61+'14'!R61+'15'!R61+'16'!R61</f>
        <v>0</v>
      </c>
      <c r="S61" s="279">
        <f>'1'!S61+'2'!S61+'3'!S61+'4'!S61+'5'!S61+'6'!S61+'7'!S61+'8'!S61+'9'!S61+'10'!S61+'11'!S61+'12'!S61+'13'!S61+'14'!S61+'15'!S61+'16'!S61</f>
        <v>0</v>
      </c>
      <c r="T61" s="279">
        <f>'1'!T61+'2'!T61+'3'!T61+'4'!T61+'5'!T61+'6'!T61+'7'!T61+'8'!T61+'9'!T61+'10'!T61+'11'!T61+'12'!T61+'13'!T61+'14'!T61+'15'!T61+'16'!T61</f>
        <v>0</v>
      </c>
      <c r="U61" s="279">
        <f>'1'!U61+'2'!U61+'3'!U61+'4'!U61+'5'!U61+'6'!U61+'7'!U61+'8'!U61+'9'!U61+'10'!U61+'11'!U61+'12'!U61+'13'!U61+'14'!U61+'15'!U61+'16'!U61</f>
        <v>0</v>
      </c>
      <c r="V61" s="279">
        <f>'1'!V61+'2'!V61+'3'!V61+'4'!V61+'5'!V61+'6'!V61+'7'!V61+'8'!V61+'9'!V61+'10'!V61+'11'!V61+'12'!V61+'13'!V61+'14'!V61+'15'!V61+'16'!V61</f>
        <v>0</v>
      </c>
      <c r="W61" s="785"/>
      <c r="X61" s="289" t="s">
        <v>107</v>
      </c>
      <c r="Y61" s="366">
        <f>'1'!Y61+'2'!Y61+'3'!Y61+'4'!Y61+'5'!Y61+'6'!Y61+'7'!Y61+'8'!Y61+'9'!Y61+'10'!Y61+'11'!Y61+'12'!Y61+'13'!Y61+'14'!Y61+'15'!Y61+'16'!Y61</f>
        <v>0</v>
      </c>
      <c r="Z61" s="366">
        <f>'1'!Z61+'2'!Z61+'3'!Z61+'4'!Z61+'5'!Z61+'6'!Z61+'7'!Z61+'8'!Z61+'9'!Z61+'10'!Z61+'11'!Z61+'12'!Z61+'13'!Z61+'14'!Z61+'15'!Z61+'16'!Z61</f>
        <v>0</v>
      </c>
      <c r="AA61" s="366">
        <f>'1'!AA61+'2'!AA61+'3'!AA61+'4'!AA61+'5'!AA61+'6'!AA61+'7'!AA61+'8'!AA61+'9'!AA61+'10'!AA61+'11'!AA61+'12'!AA61+'13'!AA61+'14'!AA61+'15'!AA61+'16'!AA61</f>
        <v>0</v>
      </c>
      <c r="AB61" s="67"/>
      <c r="AC61" s="67"/>
      <c r="AD61" s="366">
        <f>'1'!AD61+'2'!AD61+'3'!AD61+'4'!AD61+'5'!AD61+'6'!AD61+'7'!AD61+'8'!AD61+'9'!AD61+'10'!AD61+'11'!AD61+'12'!AD61+'13'!AD61+'14'!AD61+'15'!AD61+'16'!AD61</f>
        <v>0</v>
      </c>
      <c r="AE61" s="67"/>
      <c r="AF61" s="366">
        <f>'1'!AF61+'2'!AF61+'3'!AF61+'4'!AF61+'5'!AF61+'6'!AF61+'7'!AF61+'8'!AF61+'9'!AF61+'10'!AF61+'11'!AF61+'12'!AF61+'13'!AF61+'14'!AF61+'15'!AF61+'16'!AF61</f>
        <v>0</v>
      </c>
      <c r="AG61" s="366">
        <f>'1'!AG61+'2'!AG61+'3'!AG61+'4'!AG61+'5'!AG61+'6'!AG61+'7'!AG61+'8'!AG61+'9'!AG61+'10'!AG61+'11'!AG61+'12'!AG61+'13'!AG61+'14'!AG61+'15'!AG61+'16'!AG61</f>
        <v>0</v>
      </c>
    </row>
    <row r="62" spans="1:33" ht="27.75" customHeight="1" thickBot="1" x14ac:dyDescent="0.25">
      <c r="K62" s="744"/>
      <c r="L62" s="200" t="s">
        <v>71</v>
      </c>
      <c r="M62" s="279">
        <f>'1'!M62+'2'!M62+'3'!M62+'4'!M62+'5'!M62+'6'!M62+'7'!M62+'8'!M62+'9'!M62+'10'!M62+'11'!M62+'12'!M62+'13'!M62+'14'!M62+'15'!M62+'16'!M62</f>
        <v>0</v>
      </c>
      <c r="N62" s="279">
        <f>'1'!N62+'2'!N62+'3'!N62+'4'!N62+'5'!N62+'6'!N62+'7'!N62+'8'!N62+'9'!N62+'10'!N62+'11'!N62+'12'!N62+'13'!N62+'14'!N62+'15'!N62+'16'!N62</f>
        <v>0</v>
      </c>
      <c r="O62" s="279">
        <f>'1'!O62+'2'!O62+'3'!O62+'4'!O62+'5'!O62+'6'!O62+'7'!O62+'8'!O62+'9'!O62+'10'!O62+'11'!O62+'12'!O62+'13'!O62+'14'!O62+'15'!O62+'16'!O62</f>
        <v>0</v>
      </c>
      <c r="P62" s="279">
        <f>'1'!P62+'2'!P62+'3'!P62+'4'!P62+'5'!P62+'6'!P62+'7'!P62+'8'!P62+'9'!P62+'10'!P62+'11'!P62+'12'!P62+'13'!P62+'14'!P62+'15'!P62+'16'!P62</f>
        <v>0</v>
      </c>
      <c r="Q62" s="279">
        <f>'1'!Q62+'2'!Q62+'3'!Q62+'4'!Q62+'5'!Q62+'6'!Q62+'7'!Q62+'8'!Q62+'9'!Q62+'10'!Q62+'11'!Q62+'12'!Q62+'13'!Q62+'14'!Q62+'15'!Q62+'16'!Q62</f>
        <v>0</v>
      </c>
      <c r="R62" s="279">
        <f>'1'!R62+'2'!R62+'3'!R62+'4'!R62+'5'!R62+'6'!R62+'7'!R62+'8'!R62+'9'!R62+'10'!R62+'11'!R62+'12'!R62+'13'!R62+'14'!R62+'15'!R62+'16'!R62</f>
        <v>0</v>
      </c>
      <c r="S62" s="279">
        <f>'1'!S62+'2'!S62+'3'!S62+'4'!S62+'5'!S62+'6'!S62+'7'!S62+'8'!S62+'9'!S62+'10'!S62+'11'!S62+'12'!S62+'13'!S62+'14'!S62+'15'!S62+'16'!S62</f>
        <v>0</v>
      </c>
      <c r="T62" s="279">
        <f>'1'!T62+'2'!T62+'3'!T62+'4'!T62+'5'!T62+'6'!T62+'7'!T62+'8'!T62+'9'!T62+'10'!T62+'11'!T62+'12'!T62+'13'!T62+'14'!T62+'15'!T62+'16'!T62</f>
        <v>0</v>
      </c>
      <c r="U62" s="279">
        <f>'1'!U62+'2'!U62+'3'!U62+'4'!U62+'5'!U62+'6'!U62+'7'!U62+'8'!U62+'9'!U62+'10'!U62+'11'!U62+'12'!U62+'13'!U62+'14'!U62+'15'!U62+'16'!U62</f>
        <v>0</v>
      </c>
      <c r="V62" s="279">
        <f>'1'!V62+'2'!V62+'3'!V62+'4'!V62+'5'!V62+'6'!V62+'7'!V62+'8'!V62+'9'!V62+'10'!V62+'11'!V62+'12'!V62+'13'!V62+'14'!V62+'15'!V62+'16'!V62</f>
        <v>0</v>
      </c>
      <c r="W62" s="786"/>
      <c r="X62" s="290" t="s">
        <v>108</v>
      </c>
      <c r="Y62" s="366">
        <f>'1'!Y62+'2'!Y62+'3'!Y62+'4'!Y62+'5'!Y62+'6'!Y62+'7'!Y62+'8'!Y62+'9'!Y62+'10'!Y62+'11'!Y62+'12'!Y62+'13'!Y62+'14'!Y62+'15'!Y62+'16'!Y62</f>
        <v>0</v>
      </c>
      <c r="Z62" s="366">
        <f>'1'!Z62+'2'!Z62+'3'!Z62+'4'!Z62+'5'!Z62+'6'!Z62+'7'!Z62+'8'!Z62+'9'!Z62+'10'!Z62+'11'!Z62+'12'!Z62+'13'!Z62+'14'!Z62+'15'!Z62+'16'!Z62</f>
        <v>0</v>
      </c>
      <c r="AA62" s="366">
        <f>'1'!AA62+'2'!AA62+'3'!AA62+'4'!AA62+'5'!AA62+'6'!AA62+'7'!AA62+'8'!AA62+'9'!AA62+'10'!AA62+'11'!AA62+'12'!AA62+'13'!AA62+'14'!AA62+'15'!AA62+'16'!AA62</f>
        <v>0</v>
      </c>
      <c r="AB62" s="68"/>
      <c r="AC62" s="68"/>
      <c r="AD62" s="366">
        <f>'1'!AD62+'2'!AD62+'3'!AD62+'4'!AD62+'5'!AD62+'6'!AD62+'7'!AD62+'8'!AD62+'9'!AD62+'10'!AD62+'11'!AD62+'12'!AD62+'13'!AD62+'14'!AD62+'15'!AD62+'16'!AD62</f>
        <v>0</v>
      </c>
      <c r="AE62" s="68"/>
      <c r="AF62" s="366">
        <f>'1'!AF62+'2'!AF62+'3'!AF62+'4'!AF62+'5'!AF62+'6'!AF62+'7'!AF62+'8'!AF62+'9'!AF62+'10'!AF62+'11'!AF62+'12'!AF62+'13'!AF62+'14'!AF62+'15'!AF62+'16'!AF62</f>
        <v>0</v>
      </c>
      <c r="AG62" s="366">
        <f>'1'!AG62+'2'!AG62+'3'!AG62+'4'!AG62+'5'!AG62+'6'!AG62+'7'!AG62+'8'!AG62+'9'!AG62+'10'!AG62+'11'!AG62+'12'!AG62+'13'!AG62+'14'!AG62+'15'!AG62+'16'!AG62</f>
        <v>0</v>
      </c>
    </row>
    <row r="63" spans="1:33" ht="26.25" customHeight="1" thickTop="1" x14ac:dyDescent="0.2">
      <c r="K63" s="745" t="s">
        <v>5</v>
      </c>
      <c r="L63" s="73" t="s">
        <v>7</v>
      </c>
      <c r="M63" s="280">
        <f>M59+M61</f>
        <v>0</v>
      </c>
      <c r="N63" s="196">
        <f t="shared" ref="N63:V63" si="9">N59+N61</f>
        <v>0</v>
      </c>
      <c r="O63" s="196">
        <f t="shared" si="9"/>
        <v>0</v>
      </c>
      <c r="P63" s="196">
        <f t="shared" si="9"/>
        <v>0</v>
      </c>
      <c r="Q63" s="196">
        <f t="shared" si="9"/>
        <v>0</v>
      </c>
      <c r="R63" s="196">
        <f t="shared" si="9"/>
        <v>0</v>
      </c>
      <c r="S63" s="196">
        <f t="shared" si="9"/>
        <v>0</v>
      </c>
      <c r="T63" s="196">
        <f t="shared" si="9"/>
        <v>0</v>
      </c>
      <c r="U63" s="196">
        <f t="shared" si="9"/>
        <v>0</v>
      </c>
      <c r="V63" s="197">
        <f t="shared" si="9"/>
        <v>0</v>
      </c>
    </row>
    <row r="64" spans="1:33" ht="27.75" customHeight="1" thickBot="1" x14ac:dyDescent="0.25">
      <c r="K64" s="746"/>
      <c r="L64" s="212" t="s">
        <v>71</v>
      </c>
      <c r="M64" s="281">
        <f>M60+M62</f>
        <v>0</v>
      </c>
      <c r="N64" s="135">
        <f t="shared" ref="N64:V64" si="10">N60+N62</f>
        <v>0</v>
      </c>
      <c r="O64" s="135">
        <f t="shared" si="10"/>
        <v>0</v>
      </c>
      <c r="P64" s="135">
        <f t="shared" si="10"/>
        <v>0</v>
      </c>
      <c r="Q64" s="135">
        <f t="shared" si="10"/>
        <v>0</v>
      </c>
      <c r="R64" s="135">
        <f t="shared" si="10"/>
        <v>0</v>
      </c>
      <c r="S64" s="135">
        <f t="shared" si="10"/>
        <v>0</v>
      </c>
      <c r="T64" s="135">
        <f t="shared" si="10"/>
        <v>0</v>
      </c>
      <c r="U64" s="135">
        <f t="shared" si="10"/>
        <v>0</v>
      </c>
      <c r="V64" s="136">
        <f t="shared" si="10"/>
        <v>0</v>
      </c>
    </row>
    <row r="65" spans="5:32" ht="28.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5:32" ht="25.5" customHeight="1" thickTop="1" thickBot="1" x14ac:dyDescent="0.25">
      <c r="K66" s="8"/>
      <c r="L66" s="8"/>
      <c r="W66" s="781" t="s">
        <v>253</v>
      </c>
      <c r="X66" s="12" t="s">
        <v>73</v>
      </c>
      <c r="Y66" s="368">
        <f>Y57+Z57+AA57+AB57+AC57+AD57+AE57+AF57+AG57</f>
        <v>0</v>
      </c>
    </row>
    <row r="67" spans="5:32" ht="42.75" customHeight="1" thickTop="1" thickBot="1" x14ac:dyDescent="0.25">
      <c r="K67" s="166" t="s">
        <v>1</v>
      </c>
      <c r="L67" s="282" t="s">
        <v>72</v>
      </c>
      <c r="M67" s="276" t="s">
        <v>80</v>
      </c>
      <c r="N67" s="277" t="s">
        <v>81</v>
      </c>
      <c r="O67" s="276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32">
        <f>Y58+Z58+AA58+AD58+AF58+AG58</f>
        <v>0</v>
      </c>
    </row>
    <row r="68" spans="5:32" ht="28.5" customHeight="1" thickTop="1" thickBot="1" x14ac:dyDescent="0.25">
      <c r="K68" s="730" t="s">
        <v>249</v>
      </c>
      <c r="L68" s="201" t="s">
        <v>7</v>
      </c>
      <c r="M68" s="279">
        <f>'1'!M68+'2'!M68+'3'!M68+'4'!M68+'5'!M68+'6'!M68+'7'!M68+'8'!M68+'9'!M68+'10'!M68+'11'!M68+'12'!M68+'13'!M68+'14'!M68+'15'!M68+'16'!M68</f>
        <v>0</v>
      </c>
      <c r="N68" s="279">
        <f>'1'!N68+'2'!N68+'3'!N68+'4'!N68+'5'!N68+'6'!N68+'7'!N68+'8'!N68+'9'!N68+'10'!N68+'11'!N68+'12'!N68+'13'!N68+'14'!N68+'15'!N68+'16'!N68</f>
        <v>0</v>
      </c>
      <c r="O68" s="279">
        <f>'1'!O68+'2'!O68+'3'!O68+'4'!O68+'5'!O68+'6'!O68+'7'!O68+'8'!O68+'9'!O68+'10'!O68+'11'!O68+'12'!O68+'13'!O68+'14'!O68+'15'!O68+'16'!O68</f>
        <v>0</v>
      </c>
      <c r="P68" s="279">
        <f>'1'!P68+'2'!P68+'3'!P68+'4'!P68+'5'!P68+'6'!P68+'7'!P68+'8'!P68+'9'!P68+'10'!P68+'11'!P68+'12'!P68+'13'!P68+'14'!P68+'15'!P68+'16'!P68</f>
        <v>0</v>
      </c>
      <c r="Q68" s="279">
        <f>'1'!Q68+'2'!Q68+'3'!Q68+'4'!Q68+'5'!Q68+'6'!Q68+'7'!Q68+'8'!Q68+'9'!Q68+'10'!Q68+'11'!Q68+'12'!Q68+'13'!Q68+'14'!Q68+'15'!Q68+'16'!Q68</f>
        <v>0</v>
      </c>
      <c r="R68" s="279">
        <f>'1'!R68+'2'!R68+'3'!R68+'4'!R68+'5'!R68+'6'!R68+'7'!R68+'8'!R68+'9'!R68+'10'!R68+'11'!R68+'12'!R68+'13'!R68+'14'!R68+'15'!R68+'16'!R68</f>
        <v>0</v>
      </c>
      <c r="S68" s="279">
        <f>'1'!S68+'2'!S68+'3'!S68+'4'!S68+'5'!S68+'6'!S68+'7'!S68+'8'!S68+'9'!S68+'10'!S68+'11'!S68+'12'!S68+'13'!S68+'14'!S68+'15'!S68+'16'!S68</f>
        <v>0</v>
      </c>
      <c r="T68" s="279">
        <f>'1'!T68+'2'!T68+'3'!T68+'4'!T68+'5'!T68+'6'!T68+'7'!T68+'8'!T68+'9'!T68+'10'!T68+'11'!T68+'12'!T68+'13'!T68+'14'!T68+'15'!T68+'16'!T68</f>
        <v>0</v>
      </c>
      <c r="U68" s="279">
        <f>'1'!U68+'2'!U68+'3'!U68+'4'!U68+'5'!U68+'6'!U68+'7'!U68+'8'!U68+'9'!U68+'10'!U68+'11'!U68+'12'!U68+'13'!U68+'14'!U68+'15'!U68+'16'!U68</f>
        <v>0</v>
      </c>
      <c r="V68" s="279">
        <f>'1'!V68+'2'!V68+'3'!V68+'4'!V68+'5'!V68+'6'!V68+'7'!V68+'8'!V68+'9'!V68+'10'!V68+'11'!V68+'12'!V68+'13'!V68+'14'!V68+'15'!V68+'16'!V68</f>
        <v>0</v>
      </c>
      <c r="W68" s="783"/>
      <c r="X68" s="15" t="s">
        <v>108</v>
      </c>
      <c r="Y68" s="35">
        <f>Y59+Z59+AA59+AD59+AF59+AG59</f>
        <v>0</v>
      </c>
    </row>
    <row r="69" spans="5:32" ht="26.25" customHeight="1" thickTop="1" thickBot="1" x14ac:dyDescent="0.25">
      <c r="K69" s="731"/>
      <c r="L69" s="9" t="s">
        <v>71</v>
      </c>
      <c r="M69" s="279">
        <f>'1'!M69+'2'!M69+'3'!M69+'4'!M69+'5'!M69+'6'!M69+'7'!M69+'8'!M69+'9'!M69+'10'!M69+'11'!M69+'12'!M69+'13'!M69+'14'!M69+'15'!M69+'16'!M69</f>
        <v>0</v>
      </c>
      <c r="N69" s="279">
        <f>'1'!N69+'2'!N69+'3'!N69+'4'!N69+'5'!N69+'6'!N69+'7'!N69+'8'!N69+'9'!N69+'10'!N69+'11'!N69+'12'!N69+'13'!N69+'14'!N69+'15'!N69+'16'!N69</f>
        <v>0</v>
      </c>
      <c r="O69" s="279">
        <f>'1'!O69+'2'!O69+'3'!O69+'4'!O69+'5'!O69+'6'!O69+'7'!O69+'8'!O69+'9'!O69+'10'!O69+'11'!O69+'12'!O69+'13'!O69+'14'!O69+'15'!O69+'16'!O69</f>
        <v>0</v>
      </c>
      <c r="P69" s="279">
        <f>'1'!P69+'2'!P69+'3'!P69+'4'!P69+'5'!P69+'6'!P69+'7'!P69+'8'!P69+'9'!P69+'10'!P69+'11'!P69+'12'!P69+'13'!P69+'14'!P69+'15'!P69+'16'!P69</f>
        <v>0</v>
      </c>
      <c r="Q69" s="279">
        <f>'1'!Q69+'2'!Q69+'3'!Q69+'4'!Q69+'5'!Q69+'6'!Q69+'7'!Q69+'8'!Q69+'9'!Q69+'10'!Q69+'11'!Q69+'12'!Q69+'13'!Q69+'14'!Q69+'15'!Q69+'16'!Q69</f>
        <v>0</v>
      </c>
      <c r="R69" s="279">
        <f>'1'!R69+'2'!R69+'3'!R69+'4'!R69+'5'!R69+'6'!R69+'7'!R69+'8'!R69+'9'!R69+'10'!R69+'11'!R69+'12'!R69+'13'!R69+'14'!R69+'15'!R69+'16'!R69</f>
        <v>0</v>
      </c>
      <c r="S69" s="279">
        <f>'1'!S69+'2'!S69+'3'!S69+'4'!S69+'5'!S69+'6'!S69+'7'!S69+'8'!S69+'9'!S69+'10'!S69+'11'!S69+'12'!S69+'13'!S69+'14'!S69+'15'!S69+'16'!S69</f>
        <v>0</v>
      </c>
      <c r="T69" s="279">
        <f>'1'!T69+'2'!T69+'3'!T69+'4'!T69+'5'!T69+'6'!T69+'7'!T69+'8'!T69+'9'!T69+'10'!T69+'11'!T69+'12'!T69+'13'!T69+'14'!T69+'15'!T69+'16'!T69</f>
        <v>0</v>
      </c>
      <c r="U69" s="279">
        <f>'1'!U69+'2'!U69+'3'!U69+'4'!U69+'5'!U69+'6'!U69+'7'!U69+'8'!U69+'9'!U69+'10'!U69+'11'!U69+'12'!U69+'13'!U69+'14'!U69+'15'!U69+'16'!U69</f>
        <v>0</v>
      </c>
      <c r="V69" s="279">
        <f>'1'!V69+'2'!V69+'3'!V69+'4'!V69+'5'!V69+'6'!V69+'7'!V69+'8'!V69+'9'!V69+'10'!V69+'11'!V69+'12'!V69+'13'!V69+'14'!V69+'15'!V69+'16'!V69</f>
        <v>0</v>
      </c>
      <c r="W69" s="770" t="s">
        <v>252</v>
      </c>
      <c r="X69" s="12" t="s">
        <v>73</v>
      </c>
      <c r="Y69" s="368">
        <f>Y60+Z60+AA60+AB60+AC60+AD60+AE60+AF60+AG60</f>
        <v>0</v>
      </c>
      <c r="AC69" s="754" t="s">
        <v>73</v>
      </c>
      <c r="AD69" s="755"/>
      <c r="AE69" s="756"/>
      <c r="AF69" s="74">
        <f>Y66+Y69</f>
        <v>0</v>
      </c>
    </row>
    <row r="70" spans="5:32" ht="28.5" customHeight="1" thickTop="1" x14ac:dyDescent="0.2">
      <c r="E70" s="156"/>
      <c r="K70" s="728" t="s">
        <v>248</v>
      </c>
      <c r="L70" s="9" t="s">
        <v>7</v>
      </c>
      <c r="M70" s="279">
        <f>'1'!M70+'2'!M70+'3'!M70+'4'!M70+'5'!M70+'6'!M70+'7'!M70+'8'!M70+'9'!M70+'10'!M70+'11'!M70+'12'!M70+'13'!M70+'14'!M70+'15'!M70+'16'!M70</f>
        <v>0</v>
      </c>
      <c r="N70" s="279">
        <f>'1'!N70+'2'!N70+'3'!N70+'4'!N70+'5'!N70+'6'!N70+'7'!N70+'8'!N70+'9'!N70+'10'!N70+'11'!N70+'12'!N70+'13'!N70+'14'!N70+'15'!N70+'16'!N70</f>
        <v>0</v>
      </c>
      <c r="O70" s="279">
        <f>'1'!O70+'2'!O70+'3'!O70+'4'!O70+'5'!O70+'6'!O70+'7'!O70+'8'!O70+'9'!O70+'10'!O70+'11'!O70+'12'!O70+'13'!O70+'14'!O70+'15'!O70+'16'!O70</f>
        <v>0</v>
      </c>
      <c r="P70" s="279">
        <f>'1'!P70+'2'!P70+'3'!P70+'4'!P70+'5'!P70+'6'!P70+'7'!P70+'8'!P70+'9'!P70+'10'!P70+'11'!P70+'12'!P70+'13'!P70+'14'!P70+'15'!P70+'16'!P70</f>
        <v>0</v>
      </c>
      <c r="Q70" s="279">
        <f>'1'!Q70+'2'!Q70+'3'!Q70+'4'!Q70+'5'!Q70+'6'!Q70+'7'!Q70+'8'!Q70+'9'!Q70+'10'!Q70+'11'!Q70+'12'!Q70+'13'!Q70+'14'!Q70+'15'!Q70+'16'!Q70</f>
        <v>0</v>
      </c>
      <c r="R70" s="279">
        <f>'1'!R70+'2'!R70+'3'!R70+'4'!R70+'5'!R70+'6'!R70+'7'!R70+'8'!R70+'9'!R70+'10'!R70+'11'!R70+'12'!R70+'13'!R70+'14'!R70+'15'!R70+'16'!R70</f>
        <v>0</v>
      </c>
      <c r="S70" s="279">
        <f>'1'!S70+'2'!S70+'3'!S70+'4'!S70+'5'!S70+'6'!S70+'7'!S70+'8'!S70+'9'!S70+'10'!S70+'11'!S70+'12'!S70+'13'!S70+'14'!S70+'15'!S70+'16'!S70</f>
        <v>0</v>
      </c>
      <c r="T70" s="279">
        <f>'1'!T70+'2'!T70+'3'!T70+'4'!T70+'5'!T70+'6'!T70+'7'!T70+'8'!T70+'9'!T70+'10'!T70+'11'!T70+'12'!T70+'13'!T70+'14'!T70+'15'!T70+'16'!T70</f>
        <v>0</v>
      </c>
      <c r="U70" s="279">
        <f>'1'!U70+'2'!U70+'3'!U70+'4'!U70+'5'!U70+'6'!U70+'7'!U70+'8'!U70+'9'!U70+'10'!U70+'11'!U70+'12'!U70+'13'!U70+'14'!U70+'15'!U70+'16'!U70</f>
        <v>0</v>
      </c>
      <c r="V70" s="279">
        <f>'1'!V70+'2'!V70+'3'!V70+'4'!V70+'5'!V70+'6'!V70+'7'!V70+'8'!V70+'9'!V70+'10'!V70+'11'!V70+'12'!V70+'13'!V70+'14'!V70+'15'!V70+'16'!V70</f>
        <v>0</v>
      </c>
      <c r="W70" s="771"/>
      <c r="X70" s="14" t="s">
        <v>107</v>
      </c>
      <c r="Y70" s="132">
        <f>Y61+Z61+AA61+AD61+AF61+AG61</f>
        <v>0</v>
      </c>
      <c r="AC70" s="757" t="s">
        <v>107</v>
      </c>
      <c r="AD70" s="692"/>
      <c r="AE70" s="693"/>
      <c r="AF70" s="65">
        <f>Y67+Y70</f>
        <v>0</v>
      </c>
    </row>
    <row r="71" spans="5:32" ht="26.25" customHeight="1" thickBot="1" x14ac:dyDescent="0.25">
      <c r="E71" s="156"/>
      <c r="K71" s="729"/>
      <c r="L71" s="200" t="s">
        <v>71</v>
      </c>
      <c r="M71" s="279">
        <f>'1'!M71+'2'!M71+'3'!M71+'4'!M71+'5'!M71+'6'!M71+'7'!M71+'8'!M71+'9'!M71+'10'!M71+'11'!M71+'12'!M71+'13'!M71+'14'!M71+'15'!M71+'16'!M71</f>
        <v>0</v>
      </c>
      <c r="N71" s="279">
        <f>'1'!N71+'2'!N71+'3'!N71+'4'!N71+'5'!N71+'6'!N71+'7'!N71+'8'!N71+'9'!N71+'10'!N71+'11'!N71+'12'!N71+'13'!N71+'14'!N71+'15'!N71+'16'!N71</f>
        <v>0</v>
      </c>
      <c r="O71" s="279">
        <f>'1'!O71+'2'!O71+'3'!O71+'4'!O71+'5'!O71+'6'!O71+'7'!O71+'8'!O71+'9'!O71+'10'!O71+'11'!O71+'12'!O71+'13'!O71+'14'!O71+'15'!O71+'16'!O71</f>
        <v>0</v>
      </c>
      <c r="P71" s="279">
        <f>'1'!P71+'2'!P71+'3'!P71+'4'!P71+'5'!P71+'6'!P71+'7'!P71+'8'!P71+'9'!P71+'10'!P71+'11'!P71+'12'!P71+'13'!P71+'14'!P71+'15'!P71+'16'!P71</f>
        <v>0</v>
      </c>
      <c r="Q71" s="279">
        <f>'1'!Q71+'2'!Q71+'3'!Q71+'4'!Q71+'5'!Q71+'6'!Q71+'7'!Q71+'8'!Q71+'9'!Q71+'10'!Q71+'11'!Q71+'12'!Q71+'13'!Q71+'14'!Q71+'15'!Q71+'16'!Q71</f>
        <v>0</v>
      </c>
      <c r="R71" s="279">
        <f>'1'!R71+'2'!R71+'3'!R71+'4'!R71+'5'!R71+'6'!R71+'7'!R71+'8'!R71+'9'!R71+'10'!R71+'11'!R71+'12'!R71+'13'!R71+'14'!R71+'15'!R71+'16'!R71</f>
        <v>0</v>
      </c>
      <c r="S71" s="279">
        <f>'1'!S71+'2'!S71+'3'!S71+'4'!S71+'5'!S71+'6'!S71+'7'!S71+'8'!S71+'9'!S71+'10'!S71+'11'!S71+'12'!S71+'13'!S71+'14'!S71+'15'!S71+'16'!S71</f>
        <v>0</v>
      </c>
      <c r="T71" s="279">
        <f>'1'!T71+'2'!T71+'3'!T71+'4'!T71+'5'!T71+'6'!T71+'7'!T71+'8'!T71+'9'!T71+'10'!T71+'11'!T71+'12'!T71+'13'!T71+'14'!T71+'15'!T71+'16'!T71</f>
        <v>0</v>
      </c>
      <c r="U71" s="279">
        <f>'1'!U71+'2'!U71+'3'!U71+'4'!U71+'5'!U71+'6'!U71+'7'!U71+'8'!U71+'9'!U71+'10'!U71+'11'!U71+'12'!U71+'13'!U71+'14'!U71+'15'!U71+'16'!U71</f>
        <v>0</v>
      </c>
      <c r="V71" s="279">
        <f>'1'!V71+'2'!V71+'3'!V71+'4'!V71+'5'!V71+'6'!V71+'7'!V71+'8'!V71+'9'!V71+'10'!V71+'11'!V71+'12'!V71+'13'!V71+'14'!V71+'15'!V71+'16'!V71</f>
        <v>0</v>
      </c>
      <c r="W71" s="772"/>
      <c r="X71" s="15" t="s">
        <v>108</v>
      </c>
      <c r="Y71" s="367">
        <f>Y62+Z62+AA62+AD62+AF62+AG62</f>
        <v>0</v>
      </c>
      <c r="AC71" s="758" t="s">
        <v>108</v>
      </c>
      <c r="AD71" s="759"/>
      <c r="AE71" s="760"/>
      <c r="AF71" s="369">
        <f>Y68+Y71</f>
        <v>0</v>
      </c>
    </row>
    <row r="72" spans="5:32" ht="25.5" customHeight="1" thickTop="1" x14ac:dyDescent="0.2">
      <c r="E72" s="156"/>
      <c r="K72" s="745" t="s">
        <v>5</v>
      </c>
      <c r="L72" s="73" t="s">
        <v>7</v>
      </c>
      <c r="M72" s="280">
        <f>M68+M70</f>
        <v>0</v>
      </c>
      <c r="N72" s="196">
        <f t="shared" ref="N72:V72" si="11">N68+N70</f>
        <v>0</v>
      </c>
      <c r="O72" s="196">
        <f t="shared" si="11"/>
        <v>0</v>
      </c>
      <c r="P72" s="196">
        <f t="shared" si="11"/>
        <v>0</v>
      </c>
      <c r="Q72" s="196">
        <f t="shared" si="11"/>
        <v>0</v>
      </c>
      <c r="R72" s="196">
        <f t="shared" si="11"/>
        <v>0</v>
      </c>
      <c r="S72" s="196">
        <f t="shared" si="11"/>
        <v>0</v>
      </c>
      <c r="T72" s="196">
        <f t="shared" si="11"/>
        <v>0</v>
      </c>
      <c r="U72" s="196">
        <f t="shared" si="11"/>
        <v>0</v>
      </c>
      <c r="V72" s="197">
        <f t="shared" si="11"/>
        <v>0</v>
      </c>
      <c r="AC72" s="773" t="s">
        <v>125</v>
      </c>
      <c r="AD72" s="623"/>
      <c r="AE72" s="624"/>
      <c r="AF72" s="65">
        <f>AF69+AF70+AF71</f>
        <v>0</v>
      </c>
    </row>
    <row r="73" spans="5:32" ht="28.5" customHeight="1" thickBot="1" x14ac:dyDescent="0.25">
      <c r="K73" s="746"/>
      <c r="L73" s="212" t="s">
        <v>71</v>
      </c>
      <c r="M73" s="281">
        <f>M69+M71</f>
        <v>0</v>
      </c>
      <c r="N73" s="135">
        <f t="shared" ref="N73:V73" si="12">N69+N71</f>
        <v>0</v>
      </c>
      <c r="O73" s="135">
        <f t="shared" si="12"/>
        <v>0</v>
      </c>
      <c r="P73" s="135">
        <f t="shared" si="12"/>
        <v>0</v>
      </c>
      <c r="Q73" s="135">
        <f t="shared" si="12"/>
        <v>0</v>
      </c>
      <c r="R73" s="135">
        <f t="shared" si="12"/>
        <v>0</v>
      </c>
      <c r="S73" s="135">
        <f t="shared" si="12"/>
        <v>0</v>
      </c>
      <c r="T73" s="135">
        <f t="shared" si="12"/>
        <v>0</v>
      </c>
      <c r="U73" s="135">
        <f t="shared" si="12"/>
        <v>0</v>
      </c>
      <c r="V73" s="136">
        <f t="shared" si="12"/>
        <v>0</v>
      </c>
      <c r="AC73" s="776" t="s">
        <v>126</v>
      </c>
      <c r="AD73" s="777"/>
      <c r="AE73" s="778"/>
      <c r="AF73" s="365">
        <f>AF70+AF71</f>
        <v>0</v>
      </c>
    </row>
    <row r="74" spans="5:32" ht="12" customHeight="1" thickTop="1" thickBot="1" x14ac:dyDescent="0.25"/>
    <row r="75" spans="5:32" ht="32.25" customHeight="1" thickTop="1" thickBot="1" x14ac:dyDescent="0.25">
      <c r="K75" s="285" t="s">
        <v>1</v>
      </c>
      <c r="L75" s="286" t="s">
        <v>72</v>
      </c>
      <c r="M75" s="276" t="s">
        <v>90</v>
      </c>
      <c r="N75" s="277" t="s">
        <v>91</v>
      </c>
      <c r="O75" s="540" t="s">
        <v>113</v>
      </c>
      <c r="P75" s="380"/>
      <c r="R75" s="625" t="s">
        <v>173</v>
      </c>
      <c r="S75" s="623"/>
      <c r="T75" s="624"/>
      <c r="U75" s="600">
        <f>M63+N63+O63+M64+N64+O64</f>
        <v>0</v>
      </c>
      <c r="V75" s="604"/>
    </row>
    <row r="76" spans="5:32" ht="22.5" customHeight="1" thickTop="1" x14ac:dyDescent="0.45">
      <c r="K76" s="730" t="s">
        <v>249</v>
      </c>
      <c r="L76" s="275" t="s">
        <v>7</v>
      </c>
      <c r="M76" s="416">
        <f>'1'!M76+'2'!M76+'3'!M76+'4'!M76+'5'!M76+'6'!M76+'7'!M76+'8'!M76+'9'!M76+'10'!M76+'11'!M76+'12'!M76+'13'!M76+'14'!M76+'15'!M76+'16'!M76</f>
        <v>0</v>
      </c>
      <c r="N76" s="416">
        <f>'1'!N76+'2'!N76+'3'!N76+'4'!N76+'5'!N76+'6'!N76+'7'!N76+'8'!N76+'9'!N76+'10'!N76+'11'!N76+'12'!N76+'13'!N76+'14'!N76+'15'!N76+'16'!N76</f>
        <v>0</v>
      </c>
      <c r="O76" s="284">
        <f>M59+N59+O59+P59+Q59+R59+S59+T59+U59+V59+M68+N68+O68+P68+Q68+R68+S68+T68+U68+V68+M76+N76</f>
        <v>0</v>
      </c>
      <c r="P76" s="140"/>
      <c r="R76" s="645" t="s">
        <v>172</v>
      </c>
      <c r="S76" s="740"/>
      <c r="T76" s="646"/>
      <c r="U76" s="658">
        <f>N63+N64+O63+O64</f>
        <v>0</v>
      </c>
      <c r="V76" s="659"/>
    </row>
    <row r="77" spans="5:32" ht="21.75" customHeight="1" thickBot="1" x14ac:dyDescent="0.5">
      <c r="K77" s="731"/>
      <c r="L77" s="11" t="s">
        <v>71</v>
      </c>
      <c r="M77" s="416">
        <f>'1'!M77+'2'!M77+'3'!M77+'4'!M77+'5'!M77+'6'!M77+'7'!M77+'8'!M77+'9'!M77+'10'!M77+'11'!M77+'12'!M77+'13'!M77+'14'!M77+'15'!M77+'16'!M77</f>
        <v>0</v>
      </c>
      <c r="N77" s="416">
        <f>'1'!N77+'2'!N77+'3'!N77+'4'!N77+'5'!N77+'6'!N77+'7'!N77+'8'!N77+'9'!N77+'10'!N77+'11'!N77+'12'!N77+'13'!N77+'14'!N77+'15'!N77+'16'!N77</f>
        <v>0</v>
      </c>
      <c r="O77" s="284">
        <f t="shared" ref="O77:O81" si="13">M60+N60+O60+P60+Q60+R60+S60+T60+U60+V60+M69+N69+O69+P69+Q69+R69+S69+T69+U69+V69+M77+N77</f>
        <v>0</v>
      </c>
      <c r="P77" s="140"/>
      <c r="R77" s="725" t="s">
        <v>124</v>
      </c>
      <c r="S77" s="726"/>
      <c r="T77" s="727"/>
      <c r="U77" s="723">
        <f>M63+M64</f>
        <v>0</v>
      </c>
      <c r="V77" s="724"/>
    </row>
    <row r="78" spans="5:32" ht="20.25" customHeight="1" thickTop="1" x14ac:dyDescent="0.45">
      <c r="K78" s="728" t="s">
        <v>248</v>
      </c>
      <c r="L78" s="11" t="s">
        <v>7</v>
      </c>
      <c r="M78" s="416">
        <f>'1'!M78+'2'!M78+'3'!M78+'4'!M78+'5'!M78+'6'!M78+'7'!M78+'8'!M78+'9'!M78+'10'!M78+'11'!M78+'12'!M78+'13'!M78+'14'!M78+'15'!M78+'16'!M78</f>
        <v>0</v>
      </c>
      <c r="N78" s="416">
        <f>'1'!N78+'2'!N78+'3'!N78+'4'!N78+'5'!N78+'6'!N78+'7'!N78+'8'!N78+'9'!N78+'10'!N78+'11'!N78+'12'!N78+'13'!N78+'14'!N78+'15'!N78+'16'!N78</f>
        <v>0</v>
      </c>
      <c r="O78" s="284">
        <f t="shared" si="13"/>
        <v>0</v>
      </c>
      <c r="P78" s="140"/>
      <c r="R78" s="765" t="s">
        <v>68</v>
      </c>
      <c r="S78" s="766"/>
      <c r="T78" s="767"/>
      <c r="U78" s="795">
        <f>M63+M64+N63+N64</f>
        <v>0</v>
      </c>
      <c r="V78" s="796"/>
    </row>
    <row r="79" spans="5:32" ht="21.75" customHeight="1" thickBot="1" x14ac:dyDescent="0.5">
      <c r="K79" s="729"/>
      <c r="L79" s="11" t="s">
        <v>71</v>
      </c>
      <c r="M79" s="416">
        <f>'1'!M79+'2'!M79+'3'!M79+'4'!M79+'5'!M79+'6'!M79+'7'!M79+'8'!M79+'9'!M79+'10'!M79+'11'!M79+'12'!M79+'13'!M79+'14'!M79+'15'!M79+'16'!M79</f>
        <v>0</v>
      </c>
      <c r="N79" s="416">
        <f>'1'!N79+'2'!N79+'3'!N79+'4'!N79+'5'!N79+'6'!N79+'7'!N79+'8'!N79+'9'!N79+'10'!N79+'11'!N79+'12'!N79+'13'!N79+'14'!N79+'15'!N79+'16'!N79</f>
        <v>0</v>
      </c>
      <c r="O79" s="284">
        <f t="shared" si="13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5:32" ht="21" customHeight="1" thickTop="1" x14ac:dyDescent="0.45">
      <c r="K80" s="732" t="s">
        <v>5</v>
      </c>
      <c r="L80" s="11" t="s">
        <v>7</v>
      </c>
      <c r="M80" s="403">
        <f>M76+M78</f>
        <v>0</v>
      </c>
      <c r="N80" s="411">
        <f>N76+N78</f>
        <v>0</v>
      </c>
      <c r="O80" s="284">
        <f t="shared" si="13"/>
        <v>0</v>
      </c>
      <c r="P80" s="1" t="s">
        <v>96</v>
      </c>
      <c r="Q80" s="127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Bot="1" x14ac:dyDescent="0.5">
      <c r="K81" s="733"/>
      <c r="L81" s="283" t="s">
        <v>71</v>
      </c>
      <c r="M81" s="404">
        <f>M77+M79</f>
        <v>0</v>
      </c>
      <c r="N81" s="407">
        <f>N77+N79</f>
        <v>0</v>
      </c>
      <c r="O81" s="284">
        <f t="shared" si="13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45">
      <c r="A82" s="641"/>
      <c r="B82" s="641"/>
      <c r="C82" s="641"/>
      <c r="D82" s="641"/>
      <c r="E82" s="641"/>
      <c r="F82" s="641"/>
      <c r="G82" s="37"/>
      <c r="H82" s="37"/>
      <c r="I82" s="37"/>
      <c r="J82" s="37"/>
    </row>
    <row r="83" spans="1:22" ht="31.5" customHeight="1" x14ac:dyDescent="0.45">
      <c r="A83" s="71"/>
      <c r="B83" s="641"/>
      <c r="C83" s="641"/>
      <c r="D83" s="641"/>
      <c r="E83" s="641"/>
      <c r="F83" s="641"/>
      <c r="G83" s="37"/>
      <c r="H83" s="37"/>
      <c r="I83" s="37"/>
      <c r="J83" s="37"/>
      <c r="O83" s="143"/>
    </row>
    <row r="84" spans="1:22" ht="30" customHeight="1" x14ac:dyDescent="0.45">
      <c r="A84" s="71"/>
      <c r="B84" s="656"/>
      <c r="C84" s="656"/>
      <c r="D84" s="656"/>
      <c r="E84" s="656"/>
      <c r="F84" s="656"/>
      <c r="G84" s="37"/>
      <c r="H84" s="37"/>
      <c r="I84" s="37"/>
      <c r="J84" s="37"/>
      <c r="O84" s="143"/>
    </row>
    <row r="85" spans="1:22" ht="19.5" customHeight="1" x14ac:dyDescent="0.45">
      <c r="A85" s="71"/>
      <c r="B85" s="656"/>
      <c r="C85" s="656"/>
      <c r="D85" s="656"/>
      <c r="E85" s="656"/>
      <c r="F85" s="656"/>
      <c r="G85" s="37"/>
      <c r="H85" s="37"/>
      <c r="I85" s="37"/>
      <c r="J85" s="37"/>
    </row>
    <row r="86" spans="1:22" ht="16.5" customHeight="1" x14ac:dyDescent="0.45">
      <c r="A86" s="71"/>
      <c r="B86" s="656"/>
      <c r="C86" s="656"/>
      <c r="D86" s="656"/>
      <c r="E86" s="656"/>
      <c r="F86" s="656"/>
      <c r="G86" s="37"/>
      <c r="H86" s="37"/>
      <c r="I86" s="37"/>
      <c r="J86" s="37"/>
    </row>
    <row r="87" spans="1:22" ht="18.75" customHeight="1" x14ac:dyDescent="0.45">
      <c r="A87" s="71"/>
      <c r="B87" s="656"/>
      <c r="C87" s="656"/>
      <c r="D87" s="656"/>
      <c r="E87" s="656"/>
      <c r="F87" s="656"/>
      <c r="G87" s="37"/>
      <c r="H87" s="37"/>
      <c r="I87" s="37"/>
      <c r="J87" s="37"/>
    </row>
    <row r="88" spans="1:22" ht="21.75" customHeight="1" x14ac:dyDescent="0.45">
      <c r="A88" s="71"/>
      <c r="B88" s="656"/>
      <c r="C88" s="656"/>
      <c r="D88" s="656"/>
      <c r="E88" s="813"/>
      <c r="F88" s="813"/>
      <c r="G88" s="37"/>
      <c r="H88" s="37"/>
      <c r="I88" s="37"/>
      <c r="J88" s="37"/>
    </row>
    <row r="89" spans="1:22" ht="19.5" customHeight="1" x14ac:dyDescent="0.45">
      <c r="A89" s="71"/>
      <c r="B89" s="656"/>
      <c r="C89" s="656"/>
      <c r="D89" s="656"/>
      <c r="E89" s="813"/>
      <c r="F89" s="813"/>
      <c r="G89" s="37"/>
      <c r="H89" s="37"/>
      <c r="I89" s="37"/>
      <c r="J89" s="37"/>
    </row>
    <row r="90" spans="1:22" ht="18.75" customHeight="1" x14ac:dyDescent="0.45">
      <c r="A90" s="71"/>
      <c r="B90" s="656"/>
      <c r="C90" s="656"/>
      <c r="D90" s="656"/>
      <c r="E90" s="751"/>
      <c r="F90" s="751"/>
      <c r="G90" s="37"/>
      <c r="H90" s="37"/>
      <c r="I90" s="37"/>
      <c r="J90" s="37"/>
    </row>
    <row r="91" spans="1:22" ht="18" customHeight="1" x14ac:dyDescent="0.45">
      <c r="A91" s="71"/>
      <c r="B91" s="656"/>
      <c r="C91" s="656"/>
      <c r="D91" s="656"/>
      <c r="E91" s="751"/>
      <c r="F91" s="751"/>
      <c r="G91" s="37"/>
      <c r="H91" s="37"/>
      <c r="I91" s="37"/>
      <c r="J91" s="37"/>
    </row>
    <row r="92" spans="1:22" ht="20.25" customHeight="1" x14ac:dyDescent="0.45">
      <c r="A92" s="71"/>
      <c r="B92" s="656"/>
      <c r="C92" s="656"/>
      <c r="D92" s="656"/>
      <c r="E92" s="751"/>
      <c r="F92" s="751"/>
      <c r="G92" s="37"/>
      <c r="H92" s="37"/>
      <c r="I92" s="37"/>
      <c r="J92" s="37"/>
    </row>
    <row r="93" spans="1:22" ht="18.75" customHeight="1" x14ac:dyDescent="0.45">
      <c r="A93" s="71"/>
      <c r="B93" s="656"/>
      <c r="C93" s="656"/>
      <c r="D93" s="656"/>
      <c r="E93" s="814"/>
      <c r="F93" s="814"/>
      <c r="G93" s="37"/>
      <c r="H93" s="37"/>
      <c r="I93" s="822"/>
      <c r="J93" s="822"/>
    </row>
    <row r="94" spans="1:22" ht="17.25" customHeight="1" x14ac:dyDescent="0.45">
      <c r="A94" s="71"/>
      <c r="B94" s="656"/>
      <c r="C94" s="656"/>
      <c r="D94" s="656"/>
      <c r="E94" s="656"/>
      <c r="F94" s="656"/>
      <c r="G94" s="37"/>
      <c r="H94" s="37"/>
      <c r="I94" s="37"/>
      <c r="J94" s="37"/>
    </row>
    <row r="95" spans="1:22" ht="18.75" customHeight="1" x14ac:dyDescent="0.45">
      <c r="A95" s="71"/>
      <c r="B95" s="821"/>
      <c r="C95" s="821"/>
      <c r="D95" s="821"/>
      <c r="E95" s="751"/>
      <c r="F95" s="751"/>
      <c r="G95" s="37"/>
      <c r="H95" s="37"/>
      <c r="I95" s="37"/>
      <c r="J95" s="37"/>
    </row>
    <row r="96" spans="1:22" ht="20.25" customHeight="1" x14ac:dyDescent="0.45">
      <c r="A96" s="71"/>
      <c r="B96" s="821"/>
      <c r="C96" s="821"/>
      <c r="D96" s="821"/>
      <c r="E96" s="751"/>
      <c r="F96" s="751"/>
      <c r="G96" s="37"/>
      <c r="H96" s="37"/>
      <c r="I96" s="37"/>
      <c r="J96" s="37"/>
    </row>
    <row r="97" spans="1:10" ht="20.25" customHeight="1" x14ac:dyDescent="0.45">
      <c r="A97" s="71"/>
      <c r="B97" s="821"/>
      <c r="C97" s="821"/>
      <c r="D97" s="821"/>
      <c r="E97" s="751"/>
      <c r="F97" s="751"/>
      <c r="G97" s="37"/>
      <c r="H97" s="37"/>
      <c r="I97" s="37"/>
      <c r="J97" s="37"/>
    </row>
    <row r="98" spans="1:10" ht="24" customHeight="1" x14ac:dyDescent="0.45">
      <c r="A98" s="70"/>
      <c r="B98" s="70"/>
      <c r="C98" s="70"/>
      <c r="D98" s="70"/>
      <c r="E98" s="70"/>
      <c r="F98" s="70"/>
      <c r="G98" s="37"/>
      <c r="H98" s="37"/>
      <c r="I98" s="37"/>
      <c r="J98" s="38"/>
    </row>
    <row r="99" spans="1:10" ht="20.25" customHeight="1" x14ac:dyDescent="0.45">
      <c r="A99" s="641"/>
      <c r="B99" s="641"/>
      <c r="C99" s="641"/>
      <c r="D99" s="641"/>
      <c r="E99" s="641"/>
      <c r="F99" s="641"/>
      <c r="G99" s="37"/>
      <c r="H99" s="37"/>
      <c r="I99" s="37"/>
      <c r="J99" s="38"/>
    </row>
    <row r="100" spans="1:10" ht="21" customHeight="1" x14ac:dyDescent="0.45">
      <c r="A100" s="71"/>
      <c r="B100" s="641"/>
      <c r="C100" s="641"/>
      <c r="D100" s="641"/>
      <c r="E100" s="641"/>
      <c r="F100" s="641"/>
      <c r="G100" s="37"/>
      <c r="H100" s="37"/>
      <c r="I100" s="37"/>
      <c r="J100" s="37"/>
    </row>
    <row r="101" spans="1:10" ht="18" customHeight="1" x14ac:dyDescent="0.45">
      <c r="A101" s="71"/>
      <c r="B101" s="656"/>
      <c r="C101" s="656"/>
      <c r="D101" s="656"/>
      <c r="E101" s="656"/>
      <c r="F101" s="656"/>
      <c r="G101" s="37"/>
      <c r="H101" s="37"/>
      <c r="I101" s="37"/>
      <c r="J101" s="37"/>
    </row>
    <row r="102" spans="1:10" ht="21" customHeight="1" x14ac:dyDescent="0.45">
      <c r="A102" s="71"/>
      <c r="B102" s="656"/>
      <c r="C102" s="656"/>
      <c r="D102" s="656"/>
      <c r="E102" s="656"/>
      <c r="F102" s="656"/>
      <c r="G102" s="37"/>
      <c r="H102" s="37"/>
      <c r="I102" s="37"/>
      <c r="J102" s="37"/>
    </row>
    <row r="103" spans="1:10" ht="20.25" customHeight="1" x14ac:dyDescent="0.45">
      <c r="A103" s="71"/>
      <c r="B103" s="656"/>
      <c r="C103" s="656"/>
      <c r="D103" s="656"/>
      <c r="E103" s="656"/>
      <c r="F103" s="656"/>
      <c r="G103" s="37"/>
      <c r="H103" s="37"/>
      <c r="I103" s="37"/>
      <c r="J103" s="37"/>
    </row>
    <row r="104" spans="1:10" ht="20.25" customHeight="1" x14ac:dyDescent="0.45">
      <c r="A104" s="71"/>
      <c r="B104" s="656"/>
      <c r="C104" s="656"/>
      <c r="D104" s="656"/>
      <c r="E104" s="656"/>
      <c r="F104" s="656"/>
      <c r="G104" s="37"/>
      <c r="H104" s="37"/>
      <c r="I104" s="37"/>
      <c r="J104" s="37"/>
    </row>
    <row r="105" spans="1:10" ht="19.5" customHeight="1" x14ac:dyDescent="0.45">
      <c r="A105" s="71"/>
      <c r="B105" s="656"/>
      <c r="C105" s="656"/>
      <c r="D105" s="656"/>
      <c r="E105" s="656"/>
      <c r="F105" s="656"/>
      <c r="G105" s="37"/>
      <c r="H105" s="37"/>
      <c r="I105" s="37"/>
      <c r="J105" s="37"/>
    </row>
    <row r="106" spans="1:10" ht="21.75" customHeight="1" x14ac:dyDescent="0.45">
      <c r="A106" s="71"/>
      <c r="B106" s="656"/>
      <c r="C106" s="656"/>
      <c r="D106" s="656"/>
      <c r="E106" s="656"/>
      <c r="F106" s="656"/>
      <c r="G106" s="37"/>
      <c r="H106" s="37"/>
      <c r="I106" s="37"/>
      <c r="J106" s="37"/>
    </row>
    <row r="107" spans="1:10" ht="21" customHeight="1" x14ac:dyDescent="0.45">
      <c r="A107" s="71"/>
      <c r="B107" s="656"/>
      <c r="C107" s="656"/>
      <c r="D107" s="656"/>
      <c r="E107" s="656"/>
      <c r="F107" s="656"/>
      <c r="G107" s="37"/>
      <c r="H107" s="37"/>
      <c r="I107" s="37"/>
      <c r="J107" s="37"/>
    </row>
    <row r="108" spans="1:10" ht="21" customHeight="1" x14ac:dyDescent="0.45">
      <c r="A108" s="71"/>
      <c r="B108" s="656"/>
      <c r="C108" s="656"/>
      <c r="D108" s="656"/>
      <c r="E108" s="656"/>
      <c r="F108" s="656"/>
      <c r="G108" s="37"/>
      <c r="H108" s="37"/>
      <c r="I108" s="37"/>
      <c r="J108" s="37"/>
    </row>
    <row r="109" spans="1:10" ht="19.5" customHeight="1" x14ac:dyDescent="0.45">
      <c r="A109" s="71"/>
      <c r="B109" s="656"/>
      <c r="C109" s="656"/>
      <c r="D109" s="656"/>
      <c r="E109" s="656"/>
      <c r="F109" s="656"/>
      <c r="G109" s="37"/>
      <c r="H109" s="37"/>
      <c r="I109" s="37"/>
      <c r="J109" s="37"/>
    </row>
    <row r="110" spans="1:10" ht="24" customHeight="1" x14ac:dyDescent="0.45">
      <c r="A110" s="70"/>
      <c r="B110" s="70"/>
      <c r="C110" s="70"/>
      <c r="D110" s="70"/>
      <c r="E110" s="70"/>
      <c r="F110" s="70"/>
      <c r="G110" s="37"/>
      <c r="H110" s="37"/>
      <c r="I110" s="37"/>
      <c r="J110" s="37"/>
    </row>
    <row r="111" spans="1:10" ht="24" customHeight="1" x14ac:dyDescent="0.45">
      <c r="A111" s="641"/>
      <c r="B111" s="641"/>
      <c r="C111" s="641"/>
      <c r="D111" s="641"/>
      <c r="E111" s="641"/>
      <c r="F111" s="641"/>
      <c r="G111" s="37"/>
      <c r="H111" s="37"/>
      <c r="I111" s="37"/>
      <c r="J111" s="37"/>
    </row>
    <row r="112" spans="1:10" ht="19.5" customHeight="1" x14ac:dyDescent="0.45">
      <c r="A112" s="71"/>
      <c r="B112" s="641"/>
      <c r="C112" s="641"/>
      <c r="D112" s="641"/>
      <c r="E112" s="641"/>
      <c r="F112" s="641"/>
      <c r="G112" s="37"/>
      <c r="H112" s="37"/>
      <c r="I112" s="37"/>
      <c r="J112" s="37"/>
    </row>
    <row r="113" spans="1:6" ht="18.75" customHeight="1" x14ac:dyDescent="0.2">
      <c r="A113" s="71"/>
      <c r="B113" s="750"/>
      <c r="C113" s="750"/>
      <c r="D113" s="750"/>
      <c r="E113" s="750"/>
      <c r="F113" s="750"/>
    </row>
    <row r="114" spans="1:6" ht="21" customHeight="1" x14ac:dyDescent="0.2">
      <c r="A114" s="71"/>
      <c r="B114" s="750"/>
      <c r="C114" s="750"/>
      <c r="D114" s="750"/>
      <c r="E114" s="750"/>
      <c r="F114" s="750"/>
    </row>
    <row r="115" spans="1:6" ht="21" customHeight="1" x14ac:dyDescent="0.2">
      <c r="A115" s="71"/>
      <c r="B115" s="750"/>
      <c r="C115" s="750"/>
      <c r="D115" s="750"/>
      <c r="E115" s="750"/>
      <c r="F115" s="750"/>
    </row>
    <row r="116" spans="1:6" ht="18.75" customHeight="1" x14ac:dyDescent="0.2">
      <c r="A116" s="71"/>
      <c r="B116" s="750"/>
      <c r="C116" s="750"/>
      <c r="D116" s="750"/>
      <c r="E116" s="750"/>
      <c r="F116" s="750"/>
    </row>
    <row r="117" spans="1:6" ht="21.75" customHeight="1" x14ac:dyDescent="0.2">
      <c r="A117" s="71"/>
      <c r="B117" s="750"/>
      <c r="C117" s="750"/>
      <c r="D117" s="750"/>
      <c r="E117" s="750"/>
      <c r="F117" s="750"/>
    </row>
    <row r="118" spans="1:6" ht="20.25" customHeight="1" x14ac:dyDescent="0.2">
      <c r="A118" s="71"/>
      <c r="B118" s="750"/>
      <c r="C118" s="750"/>
      <c r="D118" s="750"/>
      <c r="E118" s="750"/>
      <c r="F118" s="750"/>
    </row>
    <row r="119" spans="1:6" ht="17.25" customHeight="1" x14ac:dyDescent="0.2"/>
  </sheetData>
  <mergeCells count="251">
    <mergeCell ref="B112:D112"/>
    <mergeCell ref="B96:D96"/>
    <mergeCell ref="E112:F112"/>
    <mergeCell ref="E108:F108"/>
    <mergeCell ref="E97:F97"/>
    <mergeCell ref="E95:F95"/>
    <mergeCell ref="B97:D97"/>
    <mergeCell ref="I93:J93"/>
    <mergeCell ref="B95:D95"/>
    <mergeCell ref="B94:D94"/>
    <mergeCell ref="B106:D106"/>
    <mergeCell ref="B107:D107"/>
    <mergeCell ref="E105:F105"/>
    <mergeCell ref="B109:D109"/>
    <mergeCell ref="E106:F106"/>
    <mergeCell ref="E109:F109"/>
    <mergeCell ref="C25:D25"/>
    <mergeCell ref="E87:F87"/>
    <mergeCell ref="E88:F88"/>
    <mergeCell ref="E101:F101"/>
    <mergeCell ref="E102:F102"/>
    <mergeCell ref="B88:D88"/>
    <mergeCell ref="E84:F84"/>
    <mergeCell ref="B83:D83"/>
    <mergeCell ref="E83:F83"/>
    <mergeCell ref="A82:F82"/>
    <mergeCell ref="E85:F85"/>
    <mergeCell ref="E86:F86"/>
    <mergeCell ref="E93:F93"/>
    <mergeCell ref="E94:F94"/>
    <mergeCell ref="E89:F89"/>
    <mergeCell ref="E90:F90"/>
    <mergeCell ref="E91:F91"/>
    <mergeCell ref="C27:D27"/>
    <mergeCell ref="B87:D87"/>
    <mergeCell ref="A44:A48"/>
    <mergeCell ref="B85:D85"/>
    <mergeCell ref="B86:D86"/>
    <mergeCell ref="A39:A43"/>
    <mergeCell ref="B118:D118"/>
    <mergeCell ref="E113:F113"/>
    <mergeCell ref="E114:F114"/>
    <mergeCell ref="E115:F115"/>
    <mergeCell ref="E116:F116"/>
    <mergeCell ref="E117:F117"/>
    <mergeCell ref="E118:F118"/>
    <mergeCell ref="A99:F99"/>
    <mergeCell ref="A111:F111"/>
    <mergeCell ref="E100:F100"/>
    <mergeCell ref="B100:D100"/>
    <mergeCell ref="B101:D101"/>
    <mergeCell ref="B102:D102"/>
    <mergeCell ref="B103:D103"/>
    <mergeCell ref="B104:D104"/>
    <mergeCell ref="B105:D105"/>
    <mergeCell ref="B117:D117"/>
    <mergeCell ref="E103:F103"/>
    <mergeCell ref="B115:D115"/>
    <mergeCell ref="B113:D113"/>
    <mergeCell ref="B114:D114"/>
    <mergeCell ref="B108:D108"/>
    <mergeCell ref="B116:D116"/>
    <mergeCell ref="E104:F104"/>
    <mergeCell ref="A6:A7"/>
    <mergeCell ref="C9:D9"/>
    <mergeCell ref="F9:G9"/>
    <mergeCell ref="F10:G10"/>
    <mergeCell ref="C10:D10"/>
    <mergeCell ref="H6:J6"/>
    <mergeCell ref="E6:G6"/>
    <mergeCell ref="F7:G7"/>
    <mergeCell ref="I7:J7"/>
    <mergeCell ref="F8:G8"/>
    <mergeCell ref="C8:D8"/>
    <mergeCell ref="I10:J10"/>
    <mergeCell ref="I9:J9"/>
    <mergeCell ref="C7:D7"/>
    <mergeCell ref="B6:D6"/>
    <mergeCell ref="AC73:AE73"/>
    <mergeCell ref="A38:B38"/>
    <mergeCell ref="C23:D23"/>
    <mergeCell ref="C12:D12"/>
    <mergeCell ref="B92:D92"/>
    <mergeCell ref="B93:D93"/>
    <mergeCell ref="W57:W59"/>
    <mergeCell ref="W60:W62"/>
    <mergeCell ref="R81:T81"/>
    <mergeCell ref="B91:D91"/>
    <mergeCell ref="L43:M43"/>
    <mergeCell ref="L38:M38"/>
    <mergeCell ref="L39:M39"/>
    <mergeCell ref="U80:V80"/>
    <mergeCell ref="L40:M40"/>
    <mergeCell ref="L49:M49"/>
    <mergeCell ref="L50:M50"/>
    <mergeCell ref="R50:S50"/>
    <mergeCell ref="K65:L65"/>
    <mergeCell ref="U78:V78"/>
    <mergeCell ref="W65:X65"/>
    <mergeCell ref="W66:W68"/>
    <mergeCell ref="K72:K73"/>
    <mergeCell ref="B84:D84"/>
    <mergeCell ref="A5:C5"/>
    <mergeCell ref="W56:X56"/>
    <mergeCell ref="AC30:AD30"/>
    <mergeCell ref="E96:F96"/>
    <mergeCell ref="E92:F92"/>
    <mergeCell ref="B89:D89"/>
    <mergeCell ref="B90:D90"/>
    <mergeCell ref="L42:M42"/>
    <mergeCell ref="AC31:AD31"/>
    <mergeCell ref="L46:M46"/>
    <mergeCell ref="L47:M47"/>
    <mergeCell ref="L48:M48"/>
    <mergeCell ref="L45:M45"/>
    <mergeCell ref="AC69:AE69"/>
    <mergeCell ref="AC70:AE70"/>
    <mergeCell ref="AC71:AE71"/>
    <mergeCell ref="N50:O50"/>
    <mergeCell ref="P50:Q50"/>
    <mergeCell ref="R78:T78"/>
    <mergeCell ref="U79:V79"/>
    <mergeCell ref="W69:W71"/>
    <mergeCell ref="AC55:AF55"/>
    <mergeCell ref="AC72:AE72"/>
    <mergeCell ref="P35:Q35"/>
    <mergeCell ref="U77:V77"/>
    <mergeCell ref="R77:T77"/>
    <mergeCell ref="K70:K71"/>
    <mergeCell ref="U76:V76"/>
    <mergeCell ref="K76:K77"/>
    <mergeCell ref="K78:K79"/>
    <mergeCell ref="K80:K81"/>
    <mergeCell ref="U81:V81"/>
    <mergeCell ref="R35:S35"/>
    <mergeCell ref="T35:U35"/>
    <mergeCell ref="L44:M44"/>
    <mergeCell ref="R76:T76"/>
    <mergeCell ref="R75:T75"/>
    <mergeCell ref="U75:V75"/>
    <mergeCell ref="K56:S56"/>
    <mergeCell ref="K59:K60"/>
    <mergeCell ref="K61:K62"/>
    <mergeCell ref="K63:K64"/>
    <mergeCell ref="M55:P55"/>
    <mergeCell ref="L35:M36"/>
    <mergeCell ref="K68:K69"/>
    <mergeCell ref="F11:G11"/>
    <mergeCell ref="X10:X11"/>
    <mergeCell ref="X55:AB55"/>
    <mergeCell ref="X3:X4"/>
    <mergeCell ref="Y3:Z3"/>
    <mergeCell ref="AA3:AB3"/>
    <mergeCell ref="F24:G24"/>
    <mergeCell ref="F25:G25"/>
    <mergeCell ref="I29:J29"/>
    <mergeCell ref="N31:R31"/>
    <mergeCell ref="N33:S33"/>
    <mergeCell ref="AA10:AB11"/>
    <mergeCell ref="Y12:Z13"/>
    <mergeCell ref="AA12:AB13"/>
    <mergeCell ref="Y14:Z15"/>
    <mergeCell ref="Y10:Z11"/>
    <mergeCell ref="AA14:AB15"/>
    <mergeCell ref="X9:Z9"/>
    <mergeCell ref="L19:L20"/>
    <mergeCell ref="K27:L27"/>
    <mergeCell ref="X12:X13"/>
    <mergeCell ref="K23:L23"/>
    <mergeCell ref="X14:X15"/>
    <mergeCell ref="K3:K5"/>
    <mergeCell ref="C11:D11"/>
    <mergeCell ref="X1:AA1"/>
    <mergeCell ref="E107:F107"/>
    <mergeCell ref="T21:U21"/>
    <mergeCell ref="U24:V24"/>
    <mergeCell ref="Q25:R25"/>
    <mergeCell ref="S25:T25"/>
    <mergeCell ref="U25:V25"/>
    <mergeCell ref="X2:AC2"/>
    <mergeCell ref="Y32:AC32"/>
    <mergeCell ref="F4:G4"/>
    <mergeCell ref="O1:T1"/>
    <mergeCell ref="K32:T32"/>
    <mergeCell ref="S2:U2"/>
    <mergeCell ref="I8:J8"/>
    <mergeCell ref="F23:G23"/>
    <mergeCell ref="K2:R2"/>
    <mergeCell ref="N29:R29"/>
    <mergeCell ref="N30:R30"/>
    <mergeCell ref="R79:T79"/>
    <mergeCell ref="R80:T80"/>
    <mergeCell ref="T50:U50"/>
    <mergeCell ref="L41:M41"/>
    <mergeCell ref="F26:G26"/>
    <mergeCell ref="AC29:AD29"/>
    <mergeCell ref="O25:P25"/>
    <mergeCell ref="N28:R28"/>
    <mergeCell ref="N23:O23"/>
    <mergeCell ref="N27:R27"/>
    <mergeCell ref="R22:S22"/>
    <mergeCell ref="M19:O19"/>
    <mergeCell ref="R19:S19"/>
    <mergeCell ref="T19:U19"/>
    <mergeCell ref="R21:S21"/>
    <mergeCell ref="S24:T24"/>
    <mergeCell ref="T22:U22"/>
    <mergeCell ref="T20:U20"/>
    <mergeCell ref="R20:S20"/>
    <mergeCell ref="Q24:R24"/>
    <mergeCell ref="L3:M4"/>
    <mergeCell ref="N3:O4"/>
    <mergeCell ref="P3:U3"/>
    <mergeCell ref="P4:Q4"/>
    <mergeCell ref="R4:S4"/>
    <mergeCell ref="T4:U4"/>
    <mergeCell ref="K11:K13"/>
    <mergeCell ref="L12:L13"/>
    <mergeCell ref="P12:P13"/>
    <mergeCell ref="T12:T13"/>
    <mergeCell ref="L11:T11"/>
    <mergeCell ref="Q12:Q13"/>
    <mergeCell ref="R12:R13"/>
    <mergeCell ref="S12:S13"/>
    <mergeCell ref="M12:M13"/>
    <mergeCell ref="N12:N13"/>
    <mergeCell ref="O12:O13"/>
    <mergeCell ref="I12:J12"/>
    <mergeCell ref="I11:J11"/>
    <mergeCell ref="L37:M37"/>
    <mergeCell ref="F12:G12"/>
    <mergeCell ref="C28:D28"/>
    <mergeCell ref="F28:G28"/>
    <mergeCell ref="C29:D29"/>
    <mergeCell ref="F29:G29"/>
    <mergeCell ref="F27:G27"/>
    <mergeCell ref="I23:J23"/>
    <mergeCell ref="I27:J27"/>
    <mergeCell ref="I24:J24"/>
    <mergeCell ref="I25:J25"/>
    <mergeCell ref="I26:J26"/>
    <mergeCell ref="I28:J28"/>
    <mergeCell ref="K28:L28"/>
    <mergeCell ref="K18:K20"/>
    <mergeCell ref="L18:O18"/>
    <mergeCell ref="K24:L24"/>
    <mergeCell ref="K25:L25"/>
    <mergeCell ref="K26:L26"/>
    <mergeCell ref="N35:O35"/>
    <mergeCell ref="C24:D24"/>
    <mergeCell ref="C26:D26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40"/>
  <sheetViews>
    <sheetView rightToLeft="1" topLeftCell="A34" zoomScale="110" zoomScaleNormal="110" workbookViewId="0">
      <selection activeCell="I7" sqref="I7"/>
    </sheetView>
  </sheetViews>
  <sheetFormatPr defaultRowHeight="14.25" x14ac:dyDescent="0.2"/>
  <cols>
    <col min="4" max="4" width="11.25" customWidth="1"/>
    <col min="5" max="5" width="7.625" customWidth="1"/>
    <col min="6" max="6" width="7.125" customWidth="1"/>
    <col min="13" max="13" width="13.25" customWidth="1"/>
  </cols>
  <sheetData>
    <row r="1" spans="1:17" ht="27" customHeight="1" thickTop="1" x14ac:dyDescent="0.2">
      <c r="A1" s="854" t="s">
        <v>136</v>
      </c>
      <c r="B1" s="879"/>
      <c r="C1" s="879"/>
      <c r="D1" s="879"/>
      <c r="E1" s="879"/>
      <c r="F1" s="880"/>
      <c r="J1" s="854" t="s">
        <v>152</v>
      </c>
      <c r="K1" s="855"/>
      <c r="L1" s="855"/>
      <c r="M1" s="855"/>
      <c r="N1" s="855"/>
      <c r="O1" s="856"/>
    </row>
    <row r="2" spans="1:17" ht="27.75" customHeight="1" thickBot="1" x14ac:dyDescent="0.25">
      <c r="A2" s="103" t="s">
        <v>137</v>
      </c>
      <c r="B2" s="881" t="s">
        <v>138</v>
      </c>
      <c r="C2" s="836"/>
      <c r="D2" s="836"/>
      <c r="E2" s="881" t="s">
        <v>139</v>
      </c>
      <c r="F2" s="837"/>
      <c r="G2" s="827" t="s">
        <v>214</v>
      </c>
      <c r="H2" s="828"/>
      <c r="I2" s="829"/>
      <c r="J2" s="99" t="s">
        <v>137</v>
      </c>
      <c r="K2" s="836" t="s">
        <v>138</v>
      </c>
      <c r="L2" s="836"/>
      <c r="M2" s="836"/>
      <c r="N2" s="836" t="s">
        <v>139</v>
      </c>
      <c r="O2" s="837"/>
    </row>
    <row r="3" spans="1:17" ht="31.5" customHeight="1" thickTop="1" x14ac:dyDescent="0.2">
      <c r="A3" s="100">
        <v>1</v>
      </c>
      <c r="B3" s="882" t="s">
        <v>140</v>
      </c>
      <c r="C3" s="883"/>
      <c r="D3" s="884"/>
      <c r="E3" s="885">
        <f>شهرستان!B33</f>
        <v>0</v>
      </c>
      <c r="F3" s="886"/>
      <c r="J3" s="104">
        <v>1</v>
      </c>
      <c r="K3" s="838" t="s">
        <v>154</v>
      </c>
      <c r="L3" s="838"/>
      <c r="M3" s="838"/>
      <c r="N3" s="839" t="e">
        <f>(شهرستان!U28/شهرستان!B33)*1000</f>
        <v>#DIV/0!</v>
      </c>
      <c r="O3" s="840"/>
      <c r="P3" s="133"/>
      <c r="Q3" s="142"/>
    </row>
    <row r="4" spans="1:17" ht="31.5" customHeight="1" x14ac:dyDescent="0.2">
      <c r="A4" s="101">
        <v>2</v>
      </c>
      <c r="B4" s="863" t="s">
        <v>141</v>
      </c>
      <c r="C4" s="874"/>
      <c r="D4" s="861"/>
      <c r="E4" s="887">
        <f>شهرستان!H4</f>
        <v>0</v>
      </c>
      <c r="F4" s="888"/>
      <c r="J4" s="101">
        <v>2</v>
      </c>
      <c r="K4" s="857" t="s">
        <v>155</v>
      </c>
      <c r="L4" s="857"/>
      <c r="M4" s="857"/>
      <c r="N4" s="830" t="e">
        <f>(شهرستان!U28/شهرستان!F34)*1000</f>
        <v>#DIV/0!</v>
      </c>
      <c r="O4" s="831"/>
    </row>
    <row r="5" spans="1:17" ht="27.75" customHeight="1" x14ac:dyDescent="0.2">
      <c r="A5" s="101">
        <v>3</v>
      </c>
      <c r="B5" s="863" t="s">
        <v>142</v>
      </c>
      <c r="C5" s="874"/>
      <c r="D5" s="861"/>
      <c r="E5" s="843" t="e">
        <f>E3/E4</f>
        <v>#DIV/0!</v>
      </c>
      <c r="F5" s="844"/>
      <c r="J5" s="101">
        <v>3</v>
      </c>
      <c r="K5" s="857" t="s">
        <v>156</v>
      </c>
      <c r="L5" s="857"/>
      <c r="M5" s="857"/>
      <c r="N5" s="830" t="e">
        <f>(D39*5)/1000</f>
        <v>#DIV/0!</v>
      </c>
      <c r="O5" s="831"/>
    </row>
    <row r="6" spans="1:17" ht="29.25" customHeight="1" x14ac:dyDescent="0.2">
      <c r="A6" s="101">
        <v>4</v>
      </c>
      <c r="B6" s="863" t="s">
        <v>143</v>
      </c>
      <c r="C6" s="874"/>
      <c r="D6" s="861"/>
      <c r="E6" s="875">
        <f>شهرستان!D33</f>
        <v>0</v>
      </c>
      <c r="F6" s="876"/>
      <c r="J6" s="101">
        <v>4</v>
      </c>
      <c r="K6" s="857" t="s">
        <v>157</v>
      </c>
      <c r="L6" s="857"/>
      <c r="M6" s="857"/>
      <c r="N6" s="830" t="e">
        <f>(N5*شهرستان!U31)/شهرستان!U28</f>
        <v>#DIV/0!</v>
      </c>
      <c r="O6" s="831"/>
    </row>
    <row r="7" spans="1:17" ht="32.25" customHeight="1" x14ac:dyDescent="0.2">
      <c r="A7" s="101">
        <v>5</v>
      </c>
      <c r="B7" s="863" t="s">
        <v>144</v>
      </c>
      <c r="C7" s="874"/>
      <c r="D7" s="861"/>
      <c r="E7" s="843" t="e">
        <f>(شهرستان!D33/شهرستان!B33)*100</f>
        <v>#DIV/0!</v>
      </c>
      <c r="F7" s="844"/>
      <c r="J7" s="599"/>
      <c r="K7" s="861"/>
      <c r="L7" s="862"/>
      <c r="M7" s="863"/>
      <c r="N7" s="864"/>
      <c r="O7" s="865"/>
    </row>
    <row r="8" spans="1:17" ht="31.5" customHeight="1" x14ac:dyDescent="0.2">
      <c r="A8" s="101">
        <v>6</v>
      </c>
      <c r="B8" s="863" t="s">
        <v>145</v>
      </c>
      <c r="C8" s="874"/>
      <c r="D8" s="861"/>
      <c r="E8" s="843" t="e">
        <f>(شهرستان!F33/شهرستان!B33)*100</f>
        <v>#DIV/0!</v>
      </c>
      <c r="F8" s="844"/>
      <c r="J8" s="101">
        <v>5</v>
      </c>
      <c r="K8" s="857" t="s">
        <v>159</v>
      </c>
      <c r="L8" s="857"/>
      <c r="M8" s="857"/>
      <c r="N8" s="830" t="e">
        <f>(شهرستان!M27/شهرستان!M28)*100</f>
        <v>#DIV/0!</v>
      </c>
      <c r="O8" s="831"/>
    </row>
    <row r="9" spans="1:17" ht="30.75" customHeight="1" x14ac:dyDescent="0.2">
      <c r="A9" s="101">
        <v>7</v>
      </c>
      <c r="B9" s="863" t="s">
        <v>146</v>
      </c>
      <c r="C9" s="874"/>
      <c r="D9" s="861"/>
      <c r="E9" s="843" t="e">
        <f>(شهرستان!H33/شهرستان!B33)*100</f>
        <v>#DIV/0!</v>
      </c>
      <c r="F9" s="844"/>
      <c r="J9" s="101">
        <v>6</v>
      </c>
      <c r="K9" s="857" t="s">
        <v>160</v>
      </c>
      <c r="L9" s="857"/>
      <c r="M9" s="857"/>
      <c r="N9" s="830" t="e">
        <f>(شهرستان!M24/شهرستان!M28)*100</f>
        <v>#DIV/0!</v>
      </c>
      <c r="O9" s="831"/>
    </row>
    <row r="10" spans="1:17" ht="31.5" customHeight="1" x14ac:dyDescent="0.2">
      <c r="A10" s="101">
        <v>8</v>
      </c>
      <c r="B10" s="863" t="s">
        <v>147</v>
      </c>
      <c r="C10" s="874"/>
      <c r="D10" s="861"/>
      <c r="E10" s="843" t="e">
        <f>(شهرستان!J33/شهرستان!B33)*100</f>
        <v>#DIV/0!</v>
      </c>
      <c r="F10" s="844"/>
      <c r="J10" s="101">
        <v>7</v>
      </c>
      <c r="K10" s="857" t="s">
        <v>161</v>
      </c>
      <c r="L10" s="857"/>
      <c r="M10" s="857"/>
      <c r="N10" s="830" t="e">
        <f>(شهرستان!U27/شهرستان!U31)*100</f>
        <v>#DIV/0!</v>
      </c>
      <c r="O10" s="831"/>
    </row>
    <row r="11" spans="1:17" ht="32.25" customHeight="1" thickBot="1" x14ac:dyDescent="0.25">
      <c r="A11" s="101">
        <v>9</v>
      </c>
      <c r="B11" s="863" t="s">
        <v>148</v>
      </c>
      <c r="C11" s="874"/>
      <c r="D11" s="861"/>
      <c r="E11" s="843" t="e">
        <f>(شهرستان!B34/شهرستان!B33)*100</f>
        <v>#DIV/0!</v>
      </c>
      <c r="F11" s="844"/>
      <c r="J11" s="102">
        <v>8</v>
      </c>
      <c r="K11" s="858" t="s">
        <v>162</v>
      </c>
      <c r="L11" s="858"/>
      <c r="M11" s="858"/>
      <c r="N11" s="859" t="e">
        <f>(شهرستان!T19/شهرستان!T22)*100</f>
        <v>#DIV/0!</v>
      </c>
      <c r="O11" s="860"/>
    </row>
    <row r="12" spans="1:17" ht="31.5" customHeight="1" thickTop="1" x14ac:dyDescent="0.2">
      <c r="A12" s="101">
        <v>10</v>
      </c>
      <c r="B12" s="863" t="s">
        <v>149</v>
      </c>
      <c r="C12" s="874"/>
      <c r="D12" s="861"/>
      <c r="E12" s="843" t="e">
        <f>((شهرستان!H33+شهرستان!B34)/شهرستان!J33)*100</f>
        <v>#DIV/0!</v>
      </c>
      <c r="F12" s="844"/>
    </row>
    <row r="13" spans="1:17" ht="27.75" customHeight="1" thickBot="1" x14ac:dyDescent="0.25">
      <c r="A13" s="101">
        <v>11</v>
      </c>
      <c r="B13" s="863" t="s">
        <v>150</v>
      </c>
      <c r="C13" s="874"/>
      <c r="D13" s="861"/>
      <c r="E13" s="843" t="e">
        <f>(N3-N16)/10</f>
        <v>#DIV/0!</v>
      </c>
      <c r="F13" s="844"/>
    </row>
    <row r="14" spans="1:17" ht="29.25" customHeight="1" thickTop="1" x14ac:dyDescent="0.2">
      <c r="A14" s="101">
        <v>12</v>
      </c>
      <c r="B14" s="866" t="s">
        <v>246</v>
      </c>
      <c r="C14" s="867"/>
      <c r="D14" s="868"/>
      <c r="E14" s="843" t="e">
        <f>(شهرستان!D34/شهرستان!F34)*100</f>
        <v>#DIV/0!</v>
      </c>
      <c r="F14" s="844"/>
      <c r="J14" s="854" t="s">
        <v>153</v>
      </c>
      <c r="K14" s="877"/>
      <c r="L14" s="877"/>
      <c r="M14" s="877"/>
      <c r="N14" s="877"/>
      <c r="O14" s="878"/>
    </row>
    <row r="15" spans="1:17" ht="35.25" customHeight="1" thickBot="1" x14ac:dyDescent="0.25">
      <c r="A15" s="101">
        <v>13</v>
      </c>
      <c r="B15" s="866" t="s">
        <v>247</v>
      </c>
      <c r="C15" s="867"/>
      <c r="D15" s="868"/>
      <c r="E15" s="843" t="e">
        <f>(شهرستان!J30/شهرستان!H34)*100</f>
        <v>#DIV/0!</v>
      </c>
      <c r="F15" s="844"/>
      <c r="J15" s="99" t="s">
        <v>137</v>
      </c>
      <c r="K15" s="832" t="s">
        <v>138</v>
      </c>
      <c r="L15" s="833"/>
      <c r="M15" s="834"/>
      <c r="N15" s="832" t="s">
        <v>139</v>
      </c>
      <c r="O15" s="835"/>
      <c r="Q15" s="140"/>
    </row>
    <row r="16" spans="1:17" ht="36" customHeight="1" thickTop="1" thickBot="1" x14ac:dyDescent="0.25">
      <c r="A16" s="102">
        <v>14</v>
      </c>
      <c r="B16" s="869" t="s">
        <v>151</v>
      </c>
      <c r="C16" s="870"/>
      <c r="D16" s="871"/>
      <c r="E16" s="872" t="e">
        <f>(شهرستان!I4/شهرستان!H4)*100</f>
        <v>#DIV/0!</v>
      </c>
      <c r="F16" s="873"/>
      <c r="J16" s="104">
        <v>1</v>
      </c>
      <c r="K16" s="808" t="s">
        <v>163</v>
      </c>
      <c r="L16" s="621"/>
      <c r="M16" s="809"/>
      <c r="N16" s="841" t="e">
        <f>(شهرستان!Q80/شهرستان!B33)*1000</f>
        <v>#DIV/0!</v>
      </c>
      <c r="O16" s="842"/>
      <c r="P16" s="133"/>
      <c r="Q16" s="141"/>
    </row>
    <row r="17" spans="1:17" ht="28.5" customHeight="1" thickTop="1" x14ac:dyDescent="0.2">
      <c r="J17" s="101">
        <v>2</v>
      </c>
      <c r="K17" s="600" t="s">
        <v>164</v>
      </c>
      <c r="L17" s="681"/>
      <c r="M17" s="604"/>
      <c r="N17" s="843" t="e">
        <f>(شهرستان!Q25/شهرستان!S25)*100</f>
        <v>#DIV/0!</v>
      </c>
      <c r="O17" s="844"/>
      <c r="Q17" s="140"/>
    </row>
    <row r="18" spans="1:17" ht="30.75" customHeight="1" x14ac:dyDescent="0.2">
      <c r="J18" s="101">
        <v>3</v>
      </c>
      <c r="K18" s="600" t="s">
        <v>165</v>
      </c>
      <c r="L18" s="681"/>
      <c r="M18" s="604"/>
      <c r="N18" s="843" t="e">
        <f>(شهرستان!U77/شهرستان!S25)*1000</f>
        <v>#DIV/0!</v>
      </c>
      <c r="O18" s="844"/>
      <c r="P18" s="133"/>
      <c r="Q18" s="141"/>
    </row>
    <row r="19" spans="1:17" ht="28.5" customHeight="1" x14ac:dyDescent="0.2">
      <c r="J19" s="101">
        <v>4</v>
      </c>
      <c r="K19" s="600" t="s">
        <v>166</v>
      </c>
      <c r="L19" s="681"/>
      <c r="M19" s="604"/>
      <c r="N19" s="843" t="e">
        <f>(شهرستان!U78/شهرستان!S25)*1000</f>
        <v>#DIV/0!</v>
      </c>
      <c r="O19" s="844"/>
      <c r="Q19" s="140"/>
    </row>
    <row r="20" spans="1:17" ht="28.5" customHeight="1" x14ac:dyDescent="0.2">
      <c r="J20" s="101">
        <v>5</v>
      </c>
      <c r="K20" s="600" t="s">
        <v>167</v>
      </c>
      <c r="L20" s="681"/>
      <c r="M20" s="604"/>
      <c r="N20" s="843" t="e">
        <f>(شهرستان!U76/شهرستان!S25)*1000</f>
        <v>#DIV/0!</v>
      </c>
      <c r="O20" s="844"/>
      <c r="P20" s="823"/>
      <c r="Q20" s="824"/>
    </row>
    <row r="21" spans="1:17" ht="28.5" customHeight="1" x14ac:dyDescent="0.2">
      <c r="J21" s="105">
        <v>6</v>
      </c>
      <c r="K21" s="600" t="s">
        <v>168</v>
      </c>
      <c r="L21" s="681"/>
      <c r="M21" s="604"/>
      <c r="N21" s="843" t="e">
        <f>(شهرستان!U75/شهرستان!S25)*1000</f>
        <v>#DIV/0!</v>
      </c>
      <c r="O21" s="844"/>
      <c r="P21" s="823"/>
      <c r="Q21" s="824"/>
    </row>
    <row r="22" spans="1:17" ht="27" customHeight="1" thickBot="1" x14ac:dyDescent="0.25">
      <c r="J22" s="102">
        <v>7</v>
      </c>
      <c r="K22" s="805" t="s">
        <v>169</v>
      </c>
      <c r="L22" s="892"/>
      <c r="M22" s="806"/>
      <c r="N22" s="872" t="e">
        <f>(شهرستان!D52/شهرستان!S25)*100000</f>
        <v>#DIV/0!</v>
      </c>
      <c r="O22" s="873"/>
      <c r="Q22" s="140"/>
    </row>
    <row r="23" spans="1:17" ht="29.25" customHeight="1" thickTop="1" x14ac:dyDescent="0.2">
      <c r="P23" s="825"/>
      <c r="Q23" s="826"/>
    </row>
    <row r="24" spans="1:17" ht="27.75" customHeight="1" x14ac:dyDescent="0.2">
      <c r="P24" s="825"/>
      <c r="Q24" s="826"/>
    </row>
    <row r="25" spans="1:17" ht="27.75" customHeight="1" x14ac:dyDescent="0.2"/>
    <row r="26" spans="1:17" x14ac:dyDescent="0.2">
      <c r="E26" s="8"/>
      <c r="F26" s="8"/>
    </row>
    <row r="27" spans="1:17" ht="15" thickBot="1" x14ac:dyDescent="0.25">
      <c r="E27" s="8"/>
      <c r="F27" s="8"/>
      <c r="O27" s="137"/>
    </row>
    <row r="28" spans="1:17" ht="19.5" thickTop="1" thickBot="1" x14ac:dyDescent="0.5">
      <c r="A28" s="889" t="s">
        <v>174</v>
      </c>
      <c r="B28" s="890"/>
      <c r="C28" s="890"/>
      <c r="D28" s="891"/>
      <c r="E28" s="8"/>
      <c r="F28" s="8"/>
      <c r="O28" s="137"/>
    </row>
    <row r="29" spans="1:17" ht="17.25" thickTop="1" thickBot="1" x14ac:dyDescent="0.25">
      <c r="A29" s="106" t="s">
        <v>137</v>
      </c>
      <c r="B29" s="850" t="s">
        <v>174</v>
      </c>
      <c r="C29" s="851"/>
      <c r="D29" s="107" t="s">
        <v>139</v>
      </c>
      <c r="E29" s="19"/>
      <c r="F29" s="19"/>
      <c r="O29" s="137"/>
    </row>
    <row r="30" spans="1:17" ht="24.75" customHeight="1" thickTop="1" x14ac:dyDescent="0.2">
      <c r="A30" s="111">
        <v>1</v>
      </c>
      <c r="B30" s="852" t="s">
        <v>76</v>
      </c>
      <c r="C30" s="853"/>
      <c r="D30" s="108" t="e">
        <f>(شهرستان!L16/شهرستان!I13)*1000</f>
        <v>#DIV/0!</v>
      </c>
      <c r="E30" s="19"/>
      <c r="F30" s="19"/>
      <c r="O30" s="137"/>
    </row>
    <row r="31" spans="1:17" ht="24" customHeight="1" x14ac:dyDescent="0.2">
      <c r="A31" s="111">
        <v>2</v>
      </c>
      <c r="B31" s="625" t="s">
        <v>77</v>
      </c>
      <c r="C31" s="624"/>
      <c r="D31" s="108" t="e">
        <f>(شهرستان!M16/(شهرستان!I14+شهرستان!I15))*1000</f>
        <v>#DIV/0!</v>
      </c>
      <c r="E31" s="8"/>
      <c r="F31" s="8"/>
      <c r="O31" s="137"/>
    </row>
    <row r="32" spans="1:17" ht="24.75" customHeight="1" x14ac:dyDescent="0.2">
      <c r="A32" s="112">
        <v>3</v>
      </c>
      <c r="B32" s="625" t="s">
        <v>78</v>
      </c>
      <c r="C32" s="624"/>
      <c r="D32" s="109" t="e">
        <f>(شهرستان!N16/شهرستان!I16)*1000</f>
        <v>#DIV/0!</v>
      </c>
      <c r="E32" s="8"/>
      <c r="F32" s="8"/>
      <c r="O32" s="137"/>
    </row>
    <row r="33" spans="1:15" ht="24.75" customHeight="1" x14ac:dyDescent="0.2">
      <c r="A33" s="112">
        <v>4</v>
      </c>
      <c r="B33" s="625" t="s">
        <v>79</v>
      </c>
      <c r="C33" s="624"/>
      <c r="D33" s="109" t="e">
        <f>(شهرستان!O16/شهرستان!I17)*1000</f>
        <v>#DIV/0!</v>
      </c>
      <c r="E33" s="8"/>
      <c r="F33" s="8"/>
      <c r="O33" s="137"/>
    </row>
    <row r="34" spans="1:15" ht="27" customHeight="1" x14ac:dyDescent="0.2">
      <c r="A34" s="112">
        <v>5</v>
      </c>
      <c r="B34" s="625" t="s">
        <v>80</v>
      </c>
      <c r="C34" s="624"/>
      <c r="D34" s="109" t="e">
        <f>(شهرستان!P16/شهرستان!I18)*1000</f>
        <v>#DIV/0!</v>
      </c>
      <c r="E34" s="8"/>
      <c r="F34" s="8"/>
    </row>
    <row r="35" spans="1:15" ht="24" customHeight="1" x14ac:dyDescent="0.2">
      <c r="A35" s="112">
        <v>6</v>
      </c>
      <c r="B35" s="625" t="s">
        <v>81</v>
      </c>
      <c r="C35" s="624"/>
      <c r="D35" s="109" t="e">
        <f>(شهرستان!Q16/شهرستان!I19)*1000</f>
        <v>#DIV/0!</v>
      </c>
      <c r="E35" s="8"/>
      <c r="F35" s="8"/>
    </row>
    <row r="36" spans="1:15" ht="24" customHeight="1" x14ac:dyDescent="0.2">
      <c r="A36" s="113">
        <v>7</v>
      </c>
      <c r="B36" s="625" t="s">
        <v>82</v>
      </c>
      <c r="C36" s="624"/>
      <c r="D36" s="110" t="e">
        <f>(شهرستان!R16/شهرستان!I20)*1000</f>
        <v>#DIV/0!</v>
      </c>
      <c r="E36" s="8"/>
      <c r="F36" s="8"/>
    </row>
    <row r="37" spans="1:15" ht="26.25" customHeight="1" x14ac:dyDescent="0.2">
      <c r="A37" s="113">
        <v>8</v>
      </c>
      <c r="B37" s="848" t="s">
        <v>83</v>
      </c>
      <c r="C37" s="849"/>
      <c r="D37" s="110" t="e">
        <f>(شهرستان!S16/شهرستان!I21)*1000</f>
        <v>#DIV/0!</v>
      </c>
      <c r="E37" s="8"/>
      <c r="F37" s="8"/>
    </row>
    <row r="38" spans="1:15" ht="26.25" customHeight="1" x14ac:dyDescent="0.2">
      <c r="A38" s="576">
        <v>9</v>
      </c>
      <c r="B38" s="625" t="s">
        <v>245</v>
      </c>
      <c r="C38" s="624"/>
      <c r="D38" s="563" t="e">
        <f>(شهرستان!T16/شهرستان!I22)*1000</f>
        <v>#DIV/0!</v>
      </c>
      <c r="E38" s="8"/>
      <c r="F38" s="8"/>
    </row>
    <row r="39" spans="1:15" ht="24.75" customHeight="1" thickBot="1" x14ac:dyDescent="0.25">
      <c r="A39" s="845" t="s">
        <v>175</v>
      </c>
      <c r="B39" s="846"/>
      <c r="C39" s="847"/>
      <c r="D39" s="575" t="e">
        <f>D30+D31+D32+D33+D34+D35+D36+D37</f>
        <v>#DIV/0!</v>
      </c>
      <c r="E39" s="8"/>
      <c r="F39" s="8"/>
    </row>
    <row r="40" spans="1:15" ht="15" thickTop="1" x14ac:dyDescent="0.2"/>
  </sheetData>
  <mergeCells count="86">
    <mergeCell ref="K18:M18"/>
    <mergeCell ref="N18:O18"/>
    <mergeCell ref="A28:D28"/>
    <mergeCell ref="K22:M22"/>
    <mergeCell ref="N22:O22"/>
    <mergeCell ref="K19:M19"/>
    <mergeCell ref="N19:O19"/>
    <mergeCell ref="K20:M20"/>
    <mergeCell ref="K21:M21"/>
    <mergeCell ref="N20:O20"/>
    <mergeCell ref="N21:O21"/>
    <mergeCell ref="B5:D5"/>
    <mergeCell ref="E5:F5"/>
    <mergeCell ref="A1:F1"/>
    <mergeCell ref="B2:D2"/>
    <mergeCell ref="B3:D3"/>
    <mergeCell ref="B4:D4"/>
    <mergeCell ref="E2:F2"/>
    <mergeCell ref="E3:F3"/>
    <mergeCell ref="E4:F4"/>
    <mergeCell ref="B6:D6"/>
    <mergeCell ref="E6:F6"/>
    <mergeCell ref="E7:F7"/>
    <mergeCell ref="B7:D7"/>
    <mergeCell ref="J14:O14"/>
    <mergeCell ref="B12:D12"/>
    <mergeCell ref="E12:F12"/>
    <mergeCell ref="B8:D8"/>
    <mergeCell ref="E8:F8"/>
    <mergeCell ref="E9:F9"/>
    <mergeCell ref="E10:F10"/>
    <mergeCell ref="E11:F11"/>
    <mergeCell ref="B9:D9"/>
    <mergeCell ref="B10:D10"/>
    <mergeCell ref="B11:D11"/>
    <mergeCell ref="E15:F15"/>
    <mergeCell ref="B15:D15"/>
    <mergeCell ref="B16:D16"/>
    <mergeCell ref="E16:F16"/>
    <mergeCell ref="B13:D13"/>
    <mergeCell ref="E13:F13"/>
    <mergeCell ref="E14:F14"/>
    <mergeCell ref="B14:D14"/>
    <mergeCell ref="J1:O1"/>
    <mergeCell ref="K10:M10"/>
    <mergeCell ref="K11:M11"/>
    <mergeCell ref="N11:O11"/>
    <mergeCell ref="N10:O10"/>
    <mergeCell ref="K7:M7"/>
    <mergeCell ref="N7:O7"/>
    <mergeCell ref="K8:M8"/>
    <mergeCell ref="N8:O8"/>
    <mergeCell ref="K9:M9"/>
    <mergeCell ref="N9:O9"/>
    <mergeCell ref="K4:M4"/>
    <mergeCell ref="N4:O4"/>
    <mergeCell ref="K5:M5"/>
    <mergeCell ref="N5:O5"/>
    <mergeCell ref="K6:M6"/>
    <mergeCell ref="A39:C39"/>
    <mergeCell ref="B35:C35"/>
    <mergeCell ref="B36:C36"/>
    <mergeCell ref="B37:C37"/>
    <mergeCell ref="B29:C29"/>
    <mergeCell ref="B30:C30"/>
    <mergeCell ref="B31:C31"/>
    <mergeCell ref="B32:C32"/>
    <mergeCell ref="B33:C33"/>
    <mergeCell ref="B34:C34"/>
    <mergeCell ref="B38:C38"/>
    <mergeCell ref="P20:P21"/>
    <mergeCell ref="Q20:Q21"/>
    <mergeCell ref="P23:P24"/>
    <mergeCell ref="Q23:Q24"/>
    <mergeCell ref="G2:I2"/>
    <mergeCell ref="N6:O6"/>
    <mergeCell ref="K15:M15"/>
    <mergeCell ref="N15:O15"/>
    <mergeCell ref="K2:M2"/>
    <mergeCell ref="N2:O2"/>
    <mergeCell ref="K3:M3"/>
    <mergeCell ref="N3:O3"/>
    <mergeCell ref="K16:M16"/>
    <mergeCell ref="N16:O16"/>
    <mergeCell ref="K17:M17"/>
    <mergeCell ref="N17:O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G125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7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5" customWidth="1"/>
    <col min="32" max="32" width="7.375" customWidth="1"/>
    <col min="33" max="33" width="6.12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215</v>
      </c>
      <c r="F1" s="297"/>
      <c r="G1" s="297"/>
      <c r="H1" s="299"/>
      <c r="X1" s="655"/>
      <c r="Y1" s="655"/>
      <c r="Z1" s="655"/>
      <c r="AA1" s="655"/>
      <c r="AB1" s="294"/>
    </row>
    <row r="2" spans="1:33" ht="78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216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W2" s="163"/>
      <c r="X2" s="662" t="s">
        <v>218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452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449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217" t="s">
        <v>177</v>
      </c>
      <c r="AA4" s="217" t="s">
        <v>178</v>
      </c>
      <c r="AB4" s="270" t="s">
        <v>179</v>
      </c>
    </row>
    <row r="5" spans="1:33" ht="21.75" customHeight="1" thickTop="1" thickBot="1" x14ac:dyDescent="0.6">
      <c r="A5" s="665" t="s">
        <v>4</v>
      </c>
      <c r="B5" s="665"/>
      <c r="C5" s="665"/>
      <c r="D5" s="2"/>
      <c r="E5" s="2"/>
      <c r="F5" s="2"/>
      <c r="G5" s="2"/>
      <c r="H5" s="2"/>
      <c r="K5" s="628"/>
      <c r="L5" s="222" t="s">
        <v>38</v>
      </c>
      <c r="M5" s="173" t="s">
        <v>39</v>
      </c>
      <c r="N5" s="173" t="s">
        <v>38</v>
      </c>
      <c r="O5" s="173" t="s">
        <v>39</v>
      </c>
      <c r="P5" s="173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443"/>
      <c r="Z5" s="443"/>
      <c r="AA5" s="443"/>
      <c r="AB5" s="453"/>
    </row>
    <row r="6" spans="1:33" ht="32.25" customHeight="1" thickTop="1" thickBot="1" x14ac:dyDescent="0.6">
      <c r="A6" s="799" t="s">
        <v>185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445"/>
      <c r="M6" s="131"/>
      <c r="N6" s="445"/>
      <c r="O6" s="131"/>
      <c r="P6" s="445"/>
      <c r="Q6" s="443"/>
      <c r="R6" s="443"/>
      <c r="S6" s="443"/>
      <c r="T6" s="443"/>
      <c r="U6" s="131"/>
      <c r="V6" s="346"/>
      <c r="X6" s="258" t="s">
        <v>248</v>
      </c>
      <c r="Y6" s="443"/>
      <c r="Z6" s="448"/>
      <c r="AA6" s="448"/>
      <c r="AB6" s="451"/>
    </row>
    <row r="7" spans="1:33" ht="22.5" customHeight="1" thickTop="1" thickBot="1" x14ac:dyDescent="0.45">
      <c r="A7" s="800"/>
      <c r="B7" s="208" t="s">
        <v>7</v>
      </c>
      <c r="C7" s="805" t="s">
        <v>114</v>
      </c>
      <c r="D7" s="806"/>
      <c r="E7" s="208" t="s">
        <v>7</v>
      </c>
      <c r="F7" s="805" t="s">
        <v>114</v>
      </c>
      <c r="G7" s="806"/>
      <c r="H7" s="208" t="s">
        <v>7</v>
      </c>
      <c r="I7" s="805" t="s">
        <v>114</v>
      </c>
      <c r="J7" s="807"/>
      <c r="K7" s="258" t="s">
        <v>248</v>
      </c>
      <c r="L7" s="446"/>
      <c r="M7" s="451"/>
      <c r="N7" s="446"/>
      <c r="O7" s="451"/>
      <c r="P7" s="446"/>
      <c r="Q7" s="448"/>
      <c r="R7" s="448"/>
      <c r="S7" s="448"/>
      <c r="T7" s="448"/>
      <c r="U7" s="451"/>
      <c r="X7" s="8"/>
      <c r="Y7" s="232"/>
      <c r="Z7" s="363">
        <f>Y5+Z5+Y6+Z6</f>
        <v>0</v>
      </c>
      <c r="AA7" s="213"/>
      <c r="AB7" s="213"/>
    </row>
    <row r="8" spans="1:33" ht="19.5" customHeight="1" thickTop="1" x14ac:dyDescent="0.2">
      <c r="A8" s="6" t="s">
        <v>199</v>
      </c>
      <c r="B8" s="445"/>
      <c r="C8" s="808"/>
      <c r="D8" s="809"/>
      <c r="E8" s="433"/>
      <c r="F8" s="808"/>
      <c r="G8" s="809"/>
      <c r="H8" s="394">
        <f>B8+E8</f>
        <v>0</v>
      </c>
      <c r="I8" s="808">
        <f t="shared" ref="I8" si="0">C8+F8</f>
        <v>0</v>
      </c>
      <c r="J8" s="622"/>
      <c r="K8" s="31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213"/>
      <c r="AA8" s="213"/>
      <c r="AB8" s="213"/>
    </row>
    <row r="9" spans="1:33" ht="20.25" customHeight="1" thickBot="1" x14ac:dyDescent="0.25">
      <c r="A9" s="240" t="s">
        <v>74</v>
      </c>
      <c r="B9" s="445"/>
      <c r="C9" s="653"/>
      <c r="D9" s="654"/>
      <c r="E9" s="443"/>
      <c r="F9" s="600"/>
      <c r="G9" s="604"/>
      <c r="H9" s="178">
        <f>B9+E9</f>
        <v>0</v>
      </c>
      <c r="I9" s="625">
        <f>C9+F9</f>
        <v>0</v>
      </c>
      <c r="J9" s="626"/>
      <c r="X9" s="714" t="s">
        <v>183</v>
      </c>
      <c r="Y9" s="714"/>
      <c r="Z9" s="714"/>
      <c r="AA9" s="223"/>
      <c r="AB9" s="223"/>
    </row>
    <row r="10" spans="1:33" ht="20.25" customHeight="1" thickTop="1" thickBot="1" x14ac:dyDescent="0.25">
      <c r="A10" s="240" t="s">
        <v>8</v>
      </c>
      <c r="B10" s="445"/>
      <c r="C10" s="653"/>
      <c r="D10" s="654"/>
      <c r="E10" s="443"/>
      <c r="F10" s="600"/>
      <c r="G10" s="604"/>
      <c r="H10" s="389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445"/>
      <c r="C11" s="653"/>
      <c r="D11" s="654"/>
      <c r="E11" s="443"/>
      <c r="F11" s="668"/>
      <c r="G11" s="701"/>
      <c r="H11" s="389">
        <f t="shared" si="1"/>
        <v>0</v>
      </c>
      <c r="I11" s="625">
        <f t="shared" ref="I11:I12" si="2">C11+F11</f>
        <v>0</v>
      </c>
      <c r="J11" s="626"/>
      <c r="K11" s="607" t="s">
        <v>1</v>
      </c>
      <c r="L11" s="974" t="s">
        <v>40</v>
      </c>
      <c r="M11" s="975"/>
      <c r="N11" s="975"/>
      <c r="O11" s="975"/>
      <c r="P11" s="975"/>
      <c r="Q11" s="975"/>
      <c r="R11" s="975"/>
      <c r="S11" s="975"/>
      <c r="T11" s="975"/>
      <c r="U11" s="21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445"/>
      <c r="C12" s="653"/>
      <c r="D12" s="654"/>
      <c r="E12" s="443"/>
      <c r="F12" s="668"/>
      <c r="G12" s="701"/>
      <c r="H12" s="389">
        <f t="shared" si="1"/>
        <v>0</v>
      </c>
      <c r="I12" s="625">
        <f t="shared" si="2"/>
        <v>0</v>
      </c>
      <c r="J12" s="626"/>
      <c r="K12" s="608"/>
      <c r="L12" s="979" t="s">
        <v>41</v>
      </c>
      <c r="M12" s="905" t="s">
        <v>42</v>
      </c>
      <c r="N12" s="905" t="s">
        <v>43</v>
      </c>
      <c r="O12" s="905" t="s">
        <v>44</v>
      </c>
      <c r="P12" s="905" t="s">
        <v>45</v>
      </c>
      <c r="Q12" s="905" t="s">
        <v>46</v>
      </c>
      <c r="R12" s="905" t="s">
        <v>47</v>
      </c>
      <c r="S12" s="977" t="s">
        <v>48</v>
      </c>
      <c r="T12" s="976" t="s">
        <v>197</v>
      </c>
      <c r="U12" s="21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445"/>
      <c r="C13" s="187"/>
      <c r="D13" s="188"/>
      <c r="E13" s="443"/>
      <c r="F13" s="435"/>
      <c r="G13" s="438"/>
      <c r="H13" s="389">
        <f t="shared" si="1"/>
        <v>0</v>
      </c>
      <c r="I13" s="387">
        <f t="shared" si="1"/>
        <v>0</v>
      </c>
      <c r="J13" s="176">
        <f t="shared" ref="J13:J22" si="3">D13+G13</f>
        <v>0</v>
      </c>
      <c r="K13" s="609"/>
      <c r="L13" s="630"/>
      <c r="M13" s="632"/>
      <c r="N13" s="632"/>
      <c r="O13" s="632"/>
      <c r="P13" s="632"/>
      <c r="Q13" s="632"/>
      <c r="R13" s="632"/>
      <c r="S13" s="639"/>
      <c r="T13" s="634"/>
      <c r="U13" s="21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445"/>
      <c r="C14" s="187"/>
      <c r="D14" s="188"/>
      <c r="E14" s="443"/>
      <c r="F14" s="178"/>
      <c r="G14" s="176"/>
      <c r="H14" s="389">
        <f t="shared" ref="H14:H29" si="4">B14+E14</f>
        <v>0</v>
      </c>
      <c r="I14" s="389">
        <f t="shared" ref="I14:I29" si="5">C14+F14</f>
        <v>0</v>
      </c>
      <c r="J14" s="177">
        <f t="shared" si="3"/>
        <v>0</v>
      </c>
      <c r="K14" s="532" t="s">
        <v>249</v>
      </c>
      <c r="L14" s="445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445"/>
      <c r="C15" s="187"/>
      <c r="D15" s="188"/>
      <c r="E15" s="443"/>
      <c r="F15" s="437"/>
      <c r="G15" s="436"/>
      <c r="H15" s="389">
        <f t="shared" si="4"/>
        <v>0</v>
      </c>
      <c r="I15" s="389">
        <f t="shared" si="5"/>
        <v>0</v>
      </c>
      <c r="J15" s="177">
        <f t="shared" si="3"/>
        <v>0</v>
      </c>
      <c r="K15" s="258" t="s">
        <v>248</v>
      </c>
      <c r="L15" s="444"/>
      <c r="M15" s="447"/>
      <c r="N15" s="447"/>
      <c r="O15" s="447"/>
      <c r="P15" s="447"/>
      <c r="Q15" s="447"/>
      <c r="R15" s="447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445"/>
      <c r="C16" s="187"/>
      <c r="D16" s="188"/>
      <c r="E16" s="443"/>
      <c r="F16" s="437"/>
      <c r="G16" s="436"/>
      <c r="H16" s="431">
        <f t="shared" si="4"/>
        <v>0</v>
      </c>
      <c r="I16" s="431">
        <f t="shared" si="5"/>
        <v>0</v>
      </c>
      <c r="J16" s="177">
        <f t="shared" si="3"/>
        <v>0</v>
      </c>
      <c r="K16" s="230" t="s">
        <v>113</v>
      </c>
      <c r="L16" s="432">
        <f>L14+L15</f>
        <v>0</v>
      </c>
      <c r="M16" s="33">
        <f t="shared" ref="M16:T16" si="6">M14+M15</f>
        <v>0</v>
      </c>
      <c r="N16" s="33">
        <f t="shared" si="6"/>
        <v>0</v>
      </c>
      <c r="O16" s="33">
        <f t="shared" si="6"/>
        <v>0</v>
      </c>
      <c r="P16" s="33">
        <f t="shared" si="6"/>
        <v>0</v>
      </c>
      <c r="Q16" s="33">
        <f t="shared" si="6"/>
        <v>0</v>
      </c>
      <c r="R16" s="33">
        <f t="shared" si="6"/>
        <v>0</v>
      </c>
      <c r="S16" s="34">
        <f t="shared" si="6"/>
        <v>0</v>
      </c>
      <c r="T16" s="34">
        <f t="shared" si="6"/>
        <v>0</v>
      </c>
      <c r="U16" s="21"/>
      <c r="Z16" s="213"/>
      <c r="AA16" s="213"/>
      <c r="AB16" s="213"/>
    </row>
    <row r="17" spans="1:32" ht="21" customHeight="1" thickTop="1" thickBot="1" x14ac:dyDescent="0.25">
      <c r="A17" s="240" t="s">
        <v>11</v>
      </c>
      <c r="B17" s="445"/>
      <c r="C17" s="187"/>
      <c r="D17" s="188"/>
      <c r="E17" s="443"/>
      <c r="F17" s="437"/>
      <c r="G17" s="436"/>
      <c r="H17" s="431">
        <f t="shared" si="4"/>
        <v>0</v>
      </c>
      <c r="I17" s="431">
        <f t="shared" si="5"/>
        <v>0</v>
      </c>
      <c r="J17" s="177">
        <f t="shared" si="3"/>
        <v>0</v>
      </c>
      <c r="T17" s="232"/>
      <c r="Z17" s="213"/>
      <c r="AA17" s="213"/>
      <c r="AB17" s="213"/>
      <c r="AC17" s="8"/>
    </row>
    <row r="18" spans="1:32" ht="27" customHeight="1" thickTop="1" x14ac:dyDescent="0.25">
      <c r="A18" s="240" t="s">
        <v>12</v>
      </c>
      <c r="B18" s="445"/>
      <c r="C18" s="187"/>
      <c r="D18" s="188"/>
      <c r="E18" s="443"/>
      <c r="F18" s="437"/>
      <c r="G18" s="436"/>
      <c r="H18" s="431">
        <f t="shared" si="4"/>
        <v>0</v>
      </c>
      <c r="I18" s="431">
        <f t="shared" si="5"/>
        <v>0</v>
      </c>
      <c r="J18" s="177">
        <f t="shared" si="3"/>
        <v>0</v>
      </c>
      <c r="K18" s="607" t="s">
        <v>1</v>
      </c>
      <c r="L18" s="906" t="s">
        <v>49</v>
      </c>
      <c r="M18" s="610"/>
      <c r="N18" s="610"/>
      <c r="O18" s="611"/>
      <c r="Z18" s="213"/>
      <c r="AA18" s="213"/>
      <c r="AB18" s="213"/>
      <c r="AC18" s="8"/>
    </row>
    <row r="19" spans="1:32" ht="26.25" customHeight="1" x14ac:dyDescent="0.45">
      <c r="A19" s="240" t="s">
        <v>13</v>
      </c>
      <c r="B19" s="445"/>
      <c r="C19" s="187"/>
      <c r="D19" s="188"/>
      <c r="E19" s="443"/>
      <c r="F19" s="437"/>
      <c r="G19" s="436"/>
      <c r="H19" s="431">
        <f t="shared" si="4"/>
        <v>0</v>
      </c>
      <c r="I19" s="431">
        <f t="shared" si="5"/>
        <v>0</v>
      </c>
      <c r="J19" s="177">
        <f t="shared" si="3"/>
        <v>0</v>
      </c>
      <c r="K19" s="608"/>
      <c r="L19" s="907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213"/>
      <c r="AA19" s="213"/>
      <c r="AB19" s="213"/>
      <c r="AC19" s="8"/>
    </row>
    <row r="20" spans="1:32" ht="25.5" customHeight="1" thickBot="1" x14ac:dyDescent="0.5">
      <c r="A20" s="240" t="s">
        <v>14</v>
      </c>
      <c r="B20" s="445"/>
      <c r="C20" s="187"/>
      <c r="D20" s="188"/>
      <c r="E20" s="443"/>
      <c r="F20" s="437"/>
      <c r="G20" s="436"/>
      <c r="H20" s="431">
        <f t="shared" si="4"/>
        <v>0</v>
      </c>
      <c r="I20" s="431">
        <f t="shared" si="5"/>
        <v>0</v>
      </c>
      <c r="J20" s="177">
        <f t="shared" si="3"/>
        <v>0</v>
      </c>
      <c r="K20" s="628"/>
      <c r="L20" s="908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Y20" t="s">
        <v>205</v>
      </c>
      <c r="Z20" s="213"/>
      <c r="AA20" s="213"/>
      <c r="AB20" s="213"/>
      <c r="AC20" s="8"/>
    </row>
    <row r="21" spans="1:32" ht="24.75" customHeight="1" thickTop="1" x14ac:dyDescent="0.55000000000000004">
      <c r="A21" s="240" t="s">
        <v>15</v>
      </c>
      <c r="B21" s="445"/>
      <c r="C21" s="187"/>
      <c r="D21" s="188"/>
      <c r="E21" s="443"/>
      <c r="F21" s="437"/>
      <c r="G21" s="436"/>
      <c r="H21" s="431">
        <f t="shared" si="4"/>
        <v>0</v>
      </c>
      <c r="I21" s="431">
        <f t="shared" si="5"/>
        <v>0</v>
      </c>
      <c r="J21" s="177">
        <f t="shared" si="3"/>
        <v>0</v>
      </c>
      <c r="K21" s="532" t="s">
        <v>249</v>
      </c>
      <c r="L21" s="445"/>
      <c r="M21" s="443"/>
      <c r="N21" s="443"/>
      <c r="O21" s="131"/>
      <c r="R21" s="625" t="s">
        <v>37</v>
      </c>
      <c r="S21" s="624"/>
      <c r="T21" s="650">
        <f>T6+U6+T7+U7</f>
        <v>0</v>
      </c>
      <c r="U21" s="651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445"/>
      <c r="C22" s="527"/>
      <c r="D22" s="188"/>
      <c r="E22" s="443"/>
      <c r="F22" s="529"/>
      <c r="G22" s="436"/>
      <c r="H22" s="389">
        <f t="shared" si="4"/>
        <v>0</v>
      </c>
      <c r="I22" s="526">
        <f t="shared" si="5"/>
        <v>0</v>
      </c>
      <c r="J22" s="177">
        <f t="shared" si="3"/>
        <v>0</v>
      </c>
      <c r="K22" s="258" t="s">
        <v>248</v>
      </c>
      <c r="L22" s="444"/>
      <c r="M22" s="447"/>
      <c r="N22" s="447"/>
      <c r="O22" s="45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445"/>
      <c r="C23" s="600"/>
      <c r="D23" s="604"/>
      <c r="E23" s="443"/>
      <c r="F23" s="911"/>
      <c r="G23" s="624"/>
      <c r="H23" s="389">
        <f t="shared" si="4"/>
        <v>0</v>
      </c>
      <c r="I23" s="625">
        <f t="shared" si="5"/>
        <v>0</v>
      </c>
      <c r="J23" s="626"/>
      <c r="K23" s="754" t="s">
        <v>49</v>
      </c>
      <c r="L23" s="909"/>
      <c r="M23" s="265" t="s">
        <v>24</v>
      </c>
      <c r="N23" s="910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445"/>
      <c r="C24" s="600"/>
      <c r="D24" s="604"/>
      <c r="E24" s="443"/>
      <c r="F24" s="911"/>
      <c r="G24" s="624"/>
      <c r="H24" s="389">
        <f t="shared" si="4"/>
        <v>0</v>
      </c>
      <c r="I24" s="625">
        <f t="shared" si="5"/>
        <v>0</v>
      </c>
      <c r="J24" s="626"/>
      <c r="K24" s="903" t="s">
        <v>110</v>
      </c>
      <c r="L24" s="904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1.75" customHeight="1" x14ac:dyDescent="0.4">
      <c r="A25" s="240" t="s">
        <v>19</v>
      </c>
      <c r="B25" s="445"/>
      <c r="C25" s="600"/>
      <c r="D25" s="604"/>
      <c r="E25" s="443"/>
      <c r="F25" s="911"/>
      <c r="G25" s="624"/>
      <c r="H25" s="389">
        <f t="shared" si="4"/>
        <v>0</v>
      </c>
      <c r="I25" s="625">
        <f t="shared" si="5"/>
        <v>0</v>
      </c>
      <c r="J25" s="626"/>
      <c r="K25" s="903" t="s">
        <v>111</v>
      </c>
      <c r="L25" s="904"/>
      <c r="M25" s="318">
        <f>M21+M22</f>
        <v>0</v>
      </c>
      <c r="N25" s="18"/>
      <c r="O25" s="641"/>
      <c r="P25" s="959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2.5" customHeight="1" x14ac:dyDescent="0.2">
      <c r="A26" s="240" t="s">
        <v>20</v>
      </c>
      <c r="B26" s="445"/>
      <c r="C26" s="600"/>
      <c r="D26" s="604"/>
      <c r="E26" s="443"/>
      <c r="F26" s="911"/>
      <c r="G26" s="624"/>
      <c r="H26" s="389">
        <f t="shared" si="4"/>
        <v>0</v>
      </c>
      <c r="I26" s="625">
        <f t="shared" si="5"/>
        <v>0</v>
      </c>
      <c r="J26" s="626"/>
      <c r="K26" s="757" t="s">
        <v>52</v>
      </c>
      <c r="L26" s="916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22.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389">
        <f t="shared" si="4"/>
        <v>0</v>
      </c>
      <c r="I27" s="625">
        <f t="shared" si="5"/>
        <v>0</v>
      </c>
      <c r="J27" s="626"/>
      <c r="K27" s="757" t="s">
        <v>112</v>
      </c>
      <c r="L27" s="916"/>
      <c r="M27" s="318">
        <f>O21+O22</f>
        <v>0</v>
      </c>
      <c r="N27" s="77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389">
        <f t="shared" si="4"/>
        <v>0</v>
      </c>
      <c r="I28" s="625">
        <f t="shared" si="5"/>
        <v>0</v>
      </c>
      <c r="J28" s="626"/>
      <c r="K28" s="605" t="s">
        <v>113</v>
      </c>
      <c r="L28" s="606"/>
      <c r="M28" s="319">
        <f>M24+M25+M26+M27</f>
        <v>0</v>
      </c>
      <c r="N28" s="978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5" customHeight="1" thickTop="1" thickBot="1" x14ac:dyDescent="0.25">
      <c r="A29" s="240" t="s">
        <v>23</v>
      </c>
      <c r="B29" s="445"/>
      <c r="C29" s="600"/>
      <c r="D29" s="604"/>
      <c r="E29" s="434"/>
      <c r="F29" s="911"/>
      <c r="G29" s="624"/>
      <c r="H29" s="173">
        <f t="shared" si="4"/>
        <v>0</v>
      </c>
      <c r="I29" s="914">
        <f t="shared" si="5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7.25" customHeight="1" thickTop="1" thickBot="1" x14ac:dyDescent="0.3">
      <c r="A30" s="241" t="s">
        <v>24</v>
      </c>
      <c r="B30" s="210">
        <f>SUM(B8:B29)</f>
        <v>0</v>
      </c>
      <c r="C30" s="22">
        <f>SUM(C8:C29)</f>
        <v>0</v>
      </c>
      <c r="D30" s="541">
        <f>SUM(D13:D22)</f>
        <v>0</v>
      </c>
      <c r="E30" s="22">
        <f>SUM(E8:E29)</f>
        <v>0</v>
      </c>
      <c r="F30" s="22">
        <f>SUM(F8:F29)</f>
        <v>0</v>
      </c>
      <c r="G30" s="541">
        <f>SUM(G13:G22)</f>
        <v>0</v>
      </c>
      <c r="H30" s="22">
        <f>SUM(H8:H29)</f>
        <v>0</v>
      </c>
      <c r="I30" s="22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86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213"/>
      <c r="AA30" s="213"/>
      <c r="AB30" s="36"/>
      <c r="AC30" s="750"/>
      <c r="AD30" s="750"/>
    </row>
    <row r="31" spans="1:32" ht="19.5" customHeight="1" thickTop="1" x14ac:dyDescent="0.45"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229"/>
      <c r="AA31" s="228"/>
      <c r="AB31" s="228"/>
      <c r="AC31" s="752"/>
      <c r="AD31" s="752"/>
    </row>
    <row r="32" spans="1:32" ht="18.75" x14ac:dyDescent="0.2">
      <c r="A32" s="27"/>
      <c r="B32" s="300"/>
      <c r="C32" s="27"/>
      <c r="D32" s="27"/>
      <c r="E32" s="27"/>
      <c r="F32" s="27"/>
      <c r="G32" s="27"/>
      <c r="H32" s="27"/>
      <c r="I32" s="27"/>
      <c r="J32" s="18"/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32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217</v>
      </c>
      <c r="O33" s="663"/>
      <c r="P33" s="663"/>
      <c r="Q33" s="663"/>
      <c r="R33" s="663"/>
      <c r="S33" s="663"/>
      <c r="T33" s="663"/>
      <c r="X33" s="893"/>
      <c r="Y33" s="893"/>
      <c r="Z33" s="893"/>
      <c r="AA33" s="893"/>
      <c r="AB33" s="893"/>
      <c r="AC33" s="893"/>
      <c r="AD33" s="893"/>
      <c r="AE33" s="893"/>
      <c r="AF33" s="893"/>
    </row>
    <row r="34" spans="1:32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86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32" ht="58.5" customHeight="1" thickTop="1" thickBot="1" x14ac:dyDescent="0.45">
      <c r="A35" s="2"/>
      <c r="B35" s="2"/>
      <c r="C35" s="2"/>
      <c r="D35" s="2"/>
      <c r="E35" s="2"/>
      <c r="F35" s="2"/>
      <c r="G35" s="2"/>
      <c r="H35" s="2"/>
      <c r="K35" s="8"/>
      <c r="L35" s="699" t="s">
        <v>54</v>
      </c>
      <c r="M35" s="619"/>
      <c r="N35" s="900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32" ht="34.5" customHeight="1" thickTop="1" thickBot="1" x14ac:dyDescent="0.45">
      <c r="A36" s="2"/>
      <c r="B36" s="2"/>
      <c r="C36" s="39"/>
      <c r="D36" s="2"/>
      <c r="E36" s="2"/>
      <c r="F36" s="2"/>
      <c r="G36" s="2"/>
      <c r="H36" s="2"/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32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215</v>
      </c>
      <c r="I37" s="298"/>
      <c r="K37" s="8"/>
      <c r="L37" s="894" t="s">
        <v>55</v>
      </c>
      <c r="M37" s="622"/>
      <c r="N37" s="268"/>
      <c r="O37" s="190"/>
      <c r="P37" s="191"/>
      <c r="Q37" s="191"/>
      <c r="R37" s="192"/>
      <c r="S37" s="192"/>
      <c r="T37" s="193"/>
      <c r="U37" s="194"/>
      <c r="V37" s="8"/>
    </row>
    <row r="38" spans="1:32" ht="30.75" customHeight="1" thickTop="1" thickBot="1" x14ac:dyDescent="0.25">
      <c r="A38" s="912" t="s">
        <v>134</v>
      </c>
      <c r="B38" s="913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1"/>
      <c r="N38" s="268"/>
      <c r="O38" s="190"/>
      <c r="P38" s="191"/>
      <c r="Q38" s="191"/>
      <c r="R38" s="192"/>
      <c r="S38" s="192"/>
      <c r="T38" s="193"/>
      <c r="U38" s="194"/>
    </row>
    <row r="39" spans="1:32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28"/>
      <c r="K39" s="574"/>
      <c r="L39" s="681" t="s">
        <v>57</v>
      </c>
      <c r="M39" s="601"/>
      <c r="N39" s="268"/>
      <c r="O39" s="190"/>
      <c r="P39" s="191"/>
      <c r="Q39" s="191"/>
      <c r="R39" s="192"/>
      <c r="S39" s="192"/>
      <c r="T39" s="193"/>
      <c r="U39" s="194"/>
    </row>
    <row r="40" spans="1:32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31"/>
      <c r="K40" s="132"/>
      <c r="L40" s="681" t="s">
        <v>58</v>
      </c>
      <c r="M40" s="601"/>
      <c r="N40" s="268"/>
      <c r="O40" s="190"/>
      <c r="P40" s="191"/>
      <c r="Q40" s="191"/>
      <c r="R40" s="192"/>
      <c r="S40" s="192"/>
      <c r="T40" s="193"/>
      <c r="U40" s="194"/>
    </row>
    <row r="41" spans="1:32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31"/>
      <c r="K41" s="132"/>
      <c r="L41" s="681" t="s">
        <v>59</v>
      </c>
      <c r="M41" s="601"/>
      <c r="N41" s="268"/>
      <c r="O41" s="190"/>
      <c r="P41" s="191"/>
      <c r="Q41" s="191"/>
      <c r="R41" s="192"/>
      <c r="S41" s="192"/>
      <c r="T41" s="193"/>
      <c r="U41" s="194"/>
    </row>
    <row r="42" spans="1:32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31"/>
      <c r="K42" s="132"/>
      <c r="L42" s="681" t="s">
        <v>60</v>
      </c>
      <c r="M42" s="601"/>
      <c r="N42" s="268"/>
      <c r="O42" s="190"/>
      <c r="P42" s="191"/>
      <c r="Q42" s="191"/>
      <c r="R42" s="192"/>
      <c r="S42" s="192"/>
      <c r="T42" s="193"/>
      <c r="U42" s="194"/>
    </row>
    <row r="43" spans="1:32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681" t="s">
        <v>61</v>
      </c>
      <c r="M43" s="601"/>
      <c r="N43" s="268"/>
      <c r="O43" s="190"/>
      <c r="P43" s="191"/>
      <c r="Q43" s="191"/>
      <c r="R43" s="192"/>
      <c r="S43" s="192"/>
      <c r="T43" s="193"/>
      <c r="U43" s="194"/>
    </row>
    <row r="44" spans="1:32" ht="36" customHeight="1" thickTop="1" x14ac:dyDescent="0.2">
      <c r="A44" s="815" t="s">
        <v>252</v>
      </c>
      <c r="B44" s="354" t="s">
        <v>27</v>
      </c>
      <c r="C44" s="4"/>
      <c r="D44" s="5"/>
      <c r="E44" s="5"/>
      <c r="F44" s="5"/>
      <c r="G44" s="5"/>
      <c r="H44" s="5"/>
      <c r="I44" s="5"/>
      <c r="J44" s="528"/>
      <c r="K44" s="574"/>
      <c r="L44" s="681" t="s">
        <v>62</v>
      </c>
      <c r="M44" s="601"/>
      <c r="N44" s="268"/>
      <c r="O44" s="190"/>
      <c r="P44" s="191"/>
      <c r="Q44" s="191"/>
      <c r="R44" s="192"/>
      <c r="S44" s="192"/>
      <c r="T44" s="193"/>
      <c r="U44" s="194"/>
    </row>
    <row r="45" spans="1:32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31"/>
      <c r="K45" s="132"/>
      <c r="L45" s="681" t="s">
        <v>63</v>
      </c>
      <c r="M45" s="601"/>
      <c r="N45" s="268"/>
      <c r="O45" s="190"/>
      <c r="P45" s="191"/>
      <c r="Q45" s="191"/>
      <c r="R45" s="192"/>
      <c r="S45" s="192"/>
      <c r="T45" s="193"/>
      <c r="U45" s="194"/>
    </row>
    <row r="46" spans="1:32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31"/>
      <c r="K46" s="132"/>
      <c r="L46" s="681" t="s">
        <v>64</v>
      </c>
      <c r="M46" s="601"/>
      <c r="N46" s="268"/>
      <c r="O46" s="190"/>
      <c r="P46" s="191"/>
      <c r="Q46" s="191"/>
      <c r="R46" s="192"/>
      <c r="S46" s="192"/>
      <c r="T46" s="193"/>
      <c r="U46" s="194"/>
    </row>
    <row r="47" spans="1:32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31"/>
      <c r="K47" s="132"/>
      <c r="L47" s="681" t="s">
        <v>65</v>
      </c>
      <c r="M47" s="601"/>
      <c r="N47" s="268"/>
      <c r="O47" s="190"/>
      <c r="P47" s="191"/>
      <c r="Q47" s="191"/>
      <c r="R47" s="192"/>
      <c r="S47" s="192"/>
      <c r="T47" s="193"/>
      <c r="U47" s="194"/>
    </row>
    <row r="48" spans="1:32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892" t="s">
        <v>66</v>
      </c>
      <c r="M48" s="807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580"/>
      <c r="L49" s="894" t="s">
        <v>24</v>
      </c>
      <c r="M49" s="622"/>
      <c r="N49" s="269">
        <f>N37+N38+N39+N40+N41+N42+N43+N44+N45+N46+N47+N48</f>
        <v>0</v>
      </c>
      <c r="O49" s="61">
        <f t="shared" ref="O49:U49" si="7">O37+O38+O39+O40+O41+O42+O43+O44+O45+O46+O47+O48</f>
        <v>0</v>
      </c>
      <c r="P49" s="64">
        <f t="shared" si="7"/>
        <v>0</v>
      </c>
      <c r="Q49" s="64">
        <f t="shared" si="7"/>
        <v>0</v>
      </c>
      <c r="R49" s="63">
        <f t="shared" si="7"/>
        <v>0</v>
      </c>
      <c r="S49" s="63">
        <f>S37+S38+S39+S40+S41+S42+S43+S44+S45+S46+S47+S48</f>
        <v>0</v>
      </c>
      <c r="T49" s="62">
        <f t="shared" si="7"/>
        <v>0</v>
      </c>
      <c r="U49" s="79">
        <f t="shared" si="7"/>
        <v>0</v>
      </c>
    </row>
    <row r="50" spans="1:33" ht="30.75" customHeight="1" thickBot="1" x14ac:dyDescent="0.25">
      <c r="K50" s="8"/>
      <c r="L50" s="776" t="s">
        <v>257</v>
      </c>
      <c r="M50" s="791"/>
      <c r="N50" s="902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  <c r="Z53" s="232"/>
    </row>
    <row r="54" spans="1:33" ht="20.25" customHeight="1" x14ac:dyDescent="0.2">
      <c r="K54" s="8"/>
      <c r="L54" s="8"/>
      <c r="X54" s="8"/>
    </row>
    <row r="55" spans="1:33" ht="21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215</v>
      </c>
      <c r="AD55" s="655"/>
      <c r="AE55" s="655"/>
      <c r="AF55" s="655"/>
    </row>
    <row r="56" spans="1:33" ht="40.5" customHeight="1" thickTop="1" thickBot="1" x14ac:dyDescent="0.25">
      <c r="K56" s="965" t="s">
        <v>213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265" t="s">
        <v>73</v>
      </c>
      <c r="Y57" s="447"/>
      <c r="Z57" s="447"/>
      <c r="AA57" s="447"/>
      <c r="AB57" s="447"/>
      <c r="AC57" s="447"/>
      <c r="AD57" s="447"/>
      <c r="AE57" s="447"/>
      <c r="AF57" s="447"/>
      <c r="AG57" s="447"/>
    </row>
    <row r="58" spans="1:33" ht="51.75" customHeight="1" thickTop="1" thickBot="1" x14ac:dyDescent="0.25">
      <c r="K58" s="385" t="s">
        <v>1</v>
      </c>
      <c r="L58" s="397" t="s">
        <v>198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47"/>
      <c r="Z58" s="447"/>
      <c r="AA58" s="447"/>
      <c r="AB58" s="67"/>
      <c r="AC58" s="67"/>
      <c r="AD58" s="447"/>
      <c r="AE58" s="67"/>
      <c r="AF58" s="447"/>
      <c r="AG58" s="447"/>
    </row>
    <row r="59" spans="1:33" ht="29.25" customHeight="1" thickTop="1" thickBot="1" x14ac:dyDescent="0.25">
      <c r="K59" s="741" t="s">
        <v>251</v>
      </c>
      <c r="L59" s="327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47"/>
      <c r="Z59" s="447"/>
      <c r="AA59" s="447"/>
      <c r="AB59" s="68"/>
      <c r="AC59" s="68"/>
      <c r="AD59" s="447"/>
      <c r="AE59" s="68"/>
      <c r="AF59" s="447"/>
      <c r="AG59" s="447"/>
    </row>
    <row r="60" spans="1:33" ht="27.75" customHeight="1" thickTop="1" x14ac:dyDescent="0.2">
      <c r="K60" s="742"/>
      <c r="L60" s="325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288" t="s">
        <v>73</v>
      </c>
      <c r="Y60" s="447"/>
      <c r="Z60" s="447"/>
      <c r="AA60" s="447"/>
      <c r="AB60" s="447"/>
      <c r="AC60" s="447"/>
      <c r="AD60" s="447"/>
      <c r="AE60" s="447"/>
      <c r="AF60" s="447"/>
      <c r="AG60" s="447"/>
    </row>
    <row r="61" spans="1:33" ht="27" customHeight="1" x14ac:dyDescent="0.2">
      <c r="K61" s="743" t="s">
        <v>252</v>
      </c>
      <c r="L61" s="325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47"/>
      <c r="Z61" s="447"/>
      <c r="AA61" s="447"/>
      <c r="AB61" s="67"/>
      <c r="AC61" s="67"/>
      <c r="AD61" s="447"/>
      <c r="AE61" s="67"/>
      <c r="AF61" s="447"/>
      <c r="AG61" s="447"/>
    </row>
    <row r="62" spans="1:33" ht="27.75" customHeight="1" thickBot="1" x14ac:dyDescent="0.25">
      <c r="K62" s="744"/>
      <c r="L62" s="326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47"/>
      <c r="Z62" s="447"/>
      <c r="AA62" s="447"/>
      <c r="AB62" s="68"/>
      <c r="AC62" s="68"/>
      <c r="AD62" s="447"/>
      <c r="AE62" s="68"/>
      <c r="AF62" s="447"/>
      <c r="AG62" s="447"/>
    </row>
    <row r="63" spans="1:33" ht="24" customHeight="1" thickTop="1" x14ac:dyDescent="0.2">
      <c r="K63" s="607" t="s">
        <v>5</v>
      </c>
      <c r="L63" s="396" t="s">
        <v>7</v>
      </c>
      <c r="M63" s="402">
        <f t="shared" ref="M63:O64" si="8">M59+M61</f>
        <v>0</v>
      </c>
      <c r="N63" s="409">
        <f t="shared" si="8"/>
        <v>0</v>
      </c>
      <c r="O63" s="403">
        <f t="shared" si="8"/>
        <v>0</v>
      </c>
      <c r="P63" s="403">
        <f t="shared" ref="P63:V64" si="9">P59+P61</f>
        <v>0</v>
      </c>
      <c r="Q63" s="403">
        <f t="shared" si="9"/>
        <v>0</v>
      </c>
      <c r="R63" s="403">
        <f t="shared" si="9"/>
        <v>0</v>
      </c>
      <c r="S63" s="403">
        <f t="shared" si="9"/>
        <v>0</v>
      </c>
      <c r="T63" s="403">
        <f t="shared" si="9"/>
        <v>0</v>
      </c>
      <c r="U63" s="403">
        <f t="shared" si="9"/>
        <v>0</v>
      </c>
      <c r="V63" s="403">
        <f t="shared" si="9"/>
        <v>0</v>
      </c>
    </row>
    <row r="64" spans="1:33" ht="22.5" customHeight="1" thickBot="1" x14ac:dyDescent="0.25">
      <c r="K64" s="628"/>
      <c r="L64" s="384" t="s">
        <v>71</v>
      </c>
      <c r="M64" s="42">
        <f t="shared" si="8"/>
        <v>0</v>
      </c>
      <c r="N64" s="404">
        <f t="shared" si="8"/>
        <v>0</v>
      </c>
      <c r="O64" s="404">
        <f t="shared" si="8"/>
        <v>0</v>
      </c>
      <c r="P64" s="404">
        <f t="shared" si="9"/>
        <v>0</v>
      </c>
      <c r="Q64" s="404">
        <f t="shared" si="9"/>
        <v>0</v>
      </c>
      <c r="R64" s="404">
        <f t="shared" si="9"/>
        <v>0</v>
      </c>
      <c r="S64" s="404">
        <f t="shared" si="9"/>
        <v>0</v>
      </c>
      <c r="T64" s="404">
        <f t="shared" si="9"/>
        <v>0</v>
      </c>
      <c r="U64" s="404">
        <f t="shared" si="9"/>
        <v>0</v>
      </c>
      <c r="V64" s="404">
        <f t="shared" si="9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964"/>
      <c r="Y65" s="16" t="s">
        <v>24</v>
      </c>
    </row>
    <row r="66" spans="11:32" ht="18" customHeight="1" thickTop="1" thickBot="1" x14ac:dyDescent="0.25">
      <c r="K66" s="8"/>
      <c r="L66" s="8"/>
      <c r="W66" s="781" t="s">
        <v>251</v>
      </c>
      <c r="X66" s="214" t="s">
        <v>73</v>
      </c>
      <c r="Y66" s="13">
        <f>Y57+Z57+AA57+AB57+AC57+AD57+AE57+AF57+AG57</f>
        <v>0</v>
      </c>
    </row>
    <row r="67" spans="11:32" ht="50.25" customHeight="1" thickTop="1" thickBot="1" x14ac:dyDescent="0.25">
      <c r="K67" s="408" t="s">
        <v>1</v>
      </c>
      <c r="L67" s="328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7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325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214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325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412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410" t="s">
        <v>7</v>
      </c>
      <c r="M72" s="403">
        <f t="shared" ref="M72:V72" si="10">M68+M70</f>
        <v>0</v>
      </c>
      <c r="N72" s="411">
        <f t="shared" si="10"/>
        <v>0</v>
      </c>
      <c r="O72" s="403">
        <f t="shared" si="10"/>
        <v>0</v>
      </c>
      <c r="P72" s="403">
        <f t="shared" si="10"/>
        <v>0</v>
      </c>
      <c r="Q72" s="403">
        <f t="shared" si="10"/>
        <v>0</v>
      </c>
      <c r="R72" s="403">
        <f t="shared" si="10"/>
        <v>0</v>
      </c>
      <c r="S72" s="403">
        <f t="shared" si="10"/>
        <v>0</v>
      </c>
      <c r="T72" s="403">
        <f t="shared" si="10"/>
        <v>0</v>
      </c>
      <c r="U72" s="403">
        <f t="shared" si="10"/>
        <v>0</v>
      </c>
      <c r="V72" s="403">
        <f t="shared" si="10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42" t="s">
        <v>71</v>
      </c>
      <c r="M73" s="404">
        <f t="shared" ref="M73:V73" si="11">M69+M71</f>
        <v>0</v>
      </c>
      <c r="N73" s="407">
        <f t="shared" si="11"/>
        <v>0</v>
      </c>
      <c r="O73" s="404">
        <f t="shared" si="11"/>
        <v>0</v>
      </c>
      <c r="P73" s="404">
        <f t="shared" si="11"/>
        <v>0</v>
      </c>
      <c r="Q73" s="404">
        <f t="shared" si="11"/>
        <v>0</v>
      </c>
      <c r="R73" s="404">
        <f t="shared" si="11"/>
        <v>0</v>
      </c>
      <c r="S73" s="404">
        <f t="shared" si="11"/>
        <v>0</v>
      </c>
      <c r="T73" s="404">
        <f t="shared" si="11"/>
        <v>0</v>
      </c>
      <c r="U73" s="404">
        <f t="shared" si="11"/>
        <v>0</v>
      </c>
      <c r="V73" s="404">
        <f t="shared" si="11"/>
        <v>0</v>
      </c>
      <c r="AC73" s="776" t="s">
        <v>126</v>
      </c>
      <c r="AD73" s="777"/>
      <c r="AE73" s="778"/>
      <c r="AF73" s="360">
        <f>AF70+AF71</f>
        <v>0</v>
      </c>
    </row>
    <row r="74" spans="11:32" ht="13.5" customHeight="1" thickTop="1" thickBot="1" x14ac:dyDescent="0.25"/>
    <row r="75" spans="11:32" ht="37.5" customHeight="1" thickTop="1" thickBot="1" x14ac:dyDescent="0.25">
      <c r="K75" s="305" t="s">
        <v>1</v>
      </c>
      <c r="L75" s="286" t="s">
        <v>187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966">
        <f>M63+N63+O63+M64+N64+O64</f>
        <v>0</v>
      </c>
      <c r="V75" s="967"/>
    </row>
    <row r="76" spans="11:32" ht="19.5" customHeight="1" thickTop="1" x14ac:dyDescent="0.45">
      <c r="K76" s="741" t="s">
        <v>251</v>
      </c>
      <c r="L76" s="275" t="s">
        <v>7</v>
      </c>
      <c r="M76" s="450"/>
      <c r="N76" s="450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968">
        <f>N63+N64+O63+O64</f>
        <v>0</v>
      </c>
      <c r="V76" s="969"/>
      <c r="W76" s="140"/>
    </row>
    <row r="77" spans="11:32" ht="21.75" customHeight="1" x14ac:dyDescent="0.45">
      <c r="K77" s="742"/>
      <c r="L77" s="11" t="s">
        <v>71</v>
      </c>
      <c r="M77" s="450"/>
      <c r="N77" s="450"/>
      <c r="O77" s="284">
        <f t="shared" ref="O77:O81" si="12">M60+N60+O60+P60+Q60+R60+S60+T60+U60+V60+M69+N69+O69+P69+Q69+R69+S69+T69+U69+V69+M77+N77</f>
        <v>0</v>
      </c>
      <c r="R77" s="725" t="s">
        <v>124</v>
      </c>
      <c r="S77" s="726"/>
      <c r="T77" s="727"/>
      <c r="U77" s="970">
        <f>M63+M64</f>
        <v>0</v>
      </c>
      <c r="V77" s="971"/>
      <c r="W77" s="140"/>
    </row>
    <row r="78" spans="11:32" ht="20.25" customHeight="1" x14ac:dyDescent="0.45">
      <c r="K78" s="743" t="s">
        <v>252</v>
      </c>
      <c r="L78" s="11" t="s">
        <v>7</v>
      </c>
      <c r="M78" s="450"/>
      <c r="N78" s="450"/>
      <c r="O78" s="284">
        <f t="shared" si="12"/>
        <v>0</v>
      </c>
      <c r="R78" s="765" t="s">
        <v>68</v>
      </c>
      <c r="S78" s="766"/>
      <c r="T78" s="767"/>
      <c r="U78" s="962">
        <f>M63+M64+N63+N64</f>
        <v>0</v>
      </c>
      <c r="V78" s="963"/>
      <c r="W78" s="140"/>
    </row>
    <row r="79" spans="11:32" ht="21.75" customHeight="1" thickBot="1" x14ac:dyDescent="0.5">
      <c r="K79" s="744"/>
      <c r="L79" s="11" t="s">
        <v>71</v>
      </c>
      <c r="M79" s="450"/>
      <c r="N79" s="450"/>
      <c r="O79" s="284">
        <f t="shared" si="12"/>
        <v>0</v>
      </c>
      <c r="R79" s="673" t="s">
        <v>69</v>
      </c>
      <c r="S79" s="674"/>
      <c r="T79" s="675"/>
      <c r="U79" s="972">
        <f>O63+O64</f>
        <v>0</v>
      </c>
      <c r="V79" s="973"/>
      <c r="W79" s="140"/>
    </row>
    <row r="80" spans="11:32" ht="18.75" customHeight="1" thickTop="1" x14ac:dyDescent="0.45">
      <c r="K80" s="952" t="s">
        <v>5</v>
      </c>
      <c r="L80" s="11" t="s">
        <v>7</v>
      </c>
      <c r="M80" s="403">
        <f>M76+M78</f>
        <v>0</v>
      </c>
      <c r="N80" s="411">
        <f>N76+N78</f>
        <v>0</v>
      </c>
      <c r="O80" s="284">
        <f t="shared" si="12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953">
        <f>P63+Q63+R63+S63+T63+U63+V63+M72+N72+O72+P72+Q72+R72+S72+T72+U72+V72+P64+Q64+R64+S64+T64+U64+V64+M73+N73+O73+P73+Q73+R73+S73+T73+U73+V73+M80+N80+M81+N81</f>
        <v>0</v>
      </c>
      <c r="V80" s="954"/>
    </row>
    <row r="81" spans="1:22" ht="19.5" customHeight="1" thickBot="1" x14ac:dyDescent="0.5">
      <c r="K81" s="733"/>
      <c r="L81" s="326" t="s">
        <v>71</v>
      </c>
      <c r="M81" s="404">
        <f>M77+M79</f>
        <v>0</v>
      </c>
      <c r="N81" s="407">
        <f>N77+N79</f>
        <v>0</v>
      </c>
      <c r="O81" s="284">
        <f t="shared" si="12"/>
        <v>0</v>
      </c>
      <c r="R81" s="645" t="s">
        <v>24</v>
      </c>
      <c r="S81" s="740"/>
      <c r="T81" s="646"/>
      <c r="U81" s="650">
        <f>U78+U79+U80</f>
        <v>0</v>
      </c>
      <c r="V81" s="651"/>
    </row>
    <row r="82" spans="1:22" ht="20.25" customHeight="1" thickTop="1" x14ac:dyDescent="0.45">
      <c r="N82" s="297" t="s">
        <v>215</v>
      </c>
      <c r="O82" s="297"/>
      <c r="P82" s="297"/>
    </row>
    <row r="83" spans="1:22" ht="16.5" customHeight="1" x14ac:dyDescent="0.2"/>
    <row r="84" spans="1:22" ht="19.5" customHeight="1" thickBot="1" x14ac:dyDescent="0.25"/>
    <row r="85" spans="1:22" ht="19.5" customHeight="1" thickTop="1" x14ac:dyDescent="0.45">
      <c r="A85" s="641"/>
      <c r="B85" s="641"/>
      <c r="C85" s="641"/>
      <c r="D85" s="641"/>
      <c r="E85" s="641"/>
      <c r="F85" s="641"/>
      <c r="G85" s="82"/>
      <c r="H85" s="533" t="s">
        <v>215</v>
      </c>
      <c r="I85" s="297"/>
      <c r="J85" s="297"/>
      <c r="K85" s="949" t="s">
        <v>152</v>
      </c>
      <c r="L85" s="950"/>
      <c r="M85" s="950"/>
      <c r="N85" s="950"/>
      <c r="O85" s="950"/>
      <c r="P85" s="951"/>
    </row>
    <row r="86" spans="1:22" ht="20.25" customHeight="1" thickBot="1" x14ac:dyDescent="0.5">
      <c r="A86" s="81"/>
      <c r="B86" s="713"/>
      <c r="C86" s="713"/>
      <c r="D86" s="713"/>
      <c r="E86" s="713"/>
      <c r="F86" s="713"/>
      <c r="G86" s="82"/>
      <c r="H86" s="82"/>
      <c r="I86" s="82"/>
      <c r="J86" s="82"/>
      <c r="K86" s="114" t="s">
        <v>137</v>
      </c>
      <c r="L86" s="869" t="s">
        <v>138</v>
      </c>
      <c r="M86" s="870"/>
      <c r="N86" s="871"/>
      <c r="O86" s="869" t="s">
        <v>139</v>
      </c>
      <c r="P86" s="948"/>
    </row>
    <row r="87" spans="1:22" ht="18.75" customHeight="1" thickTop="1" x14ac:dyDescent="0.2">
      <c r="A87" s="949" t="s">
        <v>136</v>
      </c>
      <c r="B87" s="950"/>
      <c r="C87" s="950"/>
      <c r="D87" s="950"/>
      <c r="E87" s="950"/>
      <c r="F87" s="951"/>
      <c r="K87" s="115">
        <v>1</v>
      </c>
      <c r="L87" s="882" t="s">
        <v>154</v>
      </c>
      <c r="M87" s="883"/>
      <c r="N87" s="884"/>
      <c r="O87" s="919" t="e">
        <f>(U28/B33)*1000</f>
        <v>#DIV/0!</v>
      </c>
      <c r="P87" s="920"/>
    </row>
    <row r="88" spans="1:22" ht="21.75" customHeight="1" thickBot="1" x14ac:dyDescent="0.25">
      <c r="A88" s="114" t="s">
        <v>137</v>
      </c>
      <c r="B88" s="869" t="s">
        <v>138</v>
      </c>
      <c r="C88" s="870"/>
      <c r="D88" s="871"/>
      <c r="E88" s="869" t="s">
        <v>139</v>
      </c>
      <c r="F88" s="948"/>
      <c r="K88" s="116">
        <v>2</v>
      </c>
      <c r="L88" s="863" t="s">
        <v>155</v>
      </c>
      <c r="M88" s="874"/>
      <c r="N88" s="861"/>
      <c r="O88" s="917" t="e">
        <f>(U28/F34)*1000</f>
        <v>#DIV/0!</v>
      </c>
      <c r="P88" s="918"/>
    </row>
    <row r="89" spans="1:22" ht="19.5" customHeight="1" thickTop="1" x14ac:dyDescent="0.2">
      <c r="A89" s="117">
        <v>1</v>
      </c>
      <c r="B89" s="882" t="s">
        <v>140</v>
      </c>
      <c r="C89" s="883"/>
      <c r="D89" s="884"/>
      <c r="E89" s="957">
        <f>B33</f>
        <v>0</v>
      </c>
      <c r="F89" s="958"/>
      <c r="K89" s="116">
        <v>3</v>
      </c>
      <c r="L89" s="863" t="s">
        <v>156</v>
      </c>
      <c r="M89" s="874"/>
      <c r="N89" s="861"/>
      <c r="O89" s="917" t="e">
        <f>(D118*5)/1000</f>
        <v>#DIV/0!</v>
      </c>
      <c r="P89" s="918"/>
      <c r="R89" s="921"/>
      <c r="S89" s="921"/>
      <c r="T89" s="921"/>
    </row>
    <row r="90" spans="1:22" ht="18.75" customHeight="1" x14ac:dyDescent="0.2">
      <c r="A90" s="116">
        <v>2</v>
      </c>
      <c r="B90" s="863" t="s">
        <v>141</v>
      </c>
      <c r="C90" s="874"/>
      <c r="D90" s="861"/>
      <c r="E90" s="955">
        <f>H4</f>
        <v>0</v>
      </c>
      <c r="F90" s="956"/>
      <c r="K90" s="116">
        <v>4</v>
      </c>
      <c r="L90" s="863" t="s">
        <v>157</v>
      </c>
      <c r="M90" s="874"/>
      <c r="N90" s="861"/>
      <c r="O90" s="917" t="e">
        <f>(O89*U31)/U28</f>
        <v>#DIV/0!</v>
      </c>
      <c r="P90" s="918"/>
    </row>
    <row r="91" spans="1:22" ht="21.75" customHeight="1" x14ac:dyDescent="0.2">
      <c r="A91" s="116">
        <v>3</v>
      </c>
      <c r="B91" s="863" t="s">
        <v>142</v>
      </c>
      <c r="C91" s="874"/>
      <c r="D91" s="861"/>
      <c r="E91" s="917" t="e">
        <f>E89/E90</f>
        <v>#DIV/0!</v>
      </c>
      <c r="F91" s="918"/>
      <c r="K91" s="522">
        <v>5</v>
      </c>
      <c r="L91" s="922" t="s">
        <v>158</v>
      </c>
      <c r="M91" s="923"/>
      <c r="N91" s="924"/>
      <c r="O91" s="925">
        <f>AE39</f>
        <v>0</v>
      </c>
      <c r="P91" s="926"/>
    </row>
    <row r="92" spans="1:22" ht="20.25" customHeight="1" x14ac:dyDescent="0.2">
      <c r="A92" s="116">
        <v>4</v>
      </c>
      <c r="B92" s="863" t="s">
        <v>143</v>
      </c>
      <c r="C92" s="874"/>
      <c r="D92" s="861"/>
      <c r="E92" s="955">
        <f>D33</f>
        <v>0</v>
      </c>
      <c r="F92" s="956"/>
      <c r="K92" s="116">
        <v>6</v>
      </c>
      <c r="L92" s="927" t="s">
        <v>159</v>
      </c>
      <c r="M92" s="947"/>
      <c r="N92" s="928"/>
      <c r="O92" s="917" t="e">
        <f>(M27/M28)*100</f>
        <v>#DIV/0!</v>
      </c>
      <c r="P92" s="918"/>
    </row>
    <row r="93" spans="1:22" ht="18.75" customHeight="1" x14ac:dyDescent="0.2">
      <c r="A93" s="116">
        <v>5</v>
      </c>
      <c r="B93" s="863" t="s">
        <v>144</v>
      </c>
      <c r="C93" s="874"/>
      <c r="D93" s="861"/>
      <c r="E93" s="917" t="e">
        <f>(D33/B33)*100</f>
        <v>#DIV/0!</v>
      </c>
      <c r="F93" s="918"/>
      <c r="K93" s="116">
        <v>7</v>
      </c>
      <c r="L93" s="927" t="s">
        <v>160</v>
      </c>
      <c r="M93" s="947"/>
      <c r="N93" s="928"/>
      <c r="O93" s="917" t="e">
        <f>(M24/M28)*100</f>
        <v>#DIV/0!</v>
      </c>
      <c r="P93" s="918"/>
    </row>
    <row r="94" spans="1:22" ht="18.75" customHeight="1" x14ac:dyDescent="0.2">
      <c r="A94" s="116">
        <v>6</v>
      </c>
      <c r="B94" s="863" t="s">
        <v>145</v>
      </c>
      <c r="C94" s="874"/>
      <c r="D94" s="861"/>
      <c r="E94" s="917" t="e">
        <f>(F33/B33)*100</f>
        <v>#DIV/0!</v>
      </c>
      <c r="F94" s="918"/>
      <c r="K94" s="116">
        <v>8</v>
      </c>
      <c r="L94" s="863" t="s">
        <v>161</v>
      </c>
      <c r="M94" s="874"/>
      <c r="N94" s="861"/>
      <c r="O94" s="917" t="e">
        <f>(U27/U31)*100</f>
        <v>#DIV/0!</v>
      </c>
      <c r="P94" s="918"/>
    </row>
    <row r="95" spans="1:22" ht="18.75" customHeight="1" thickBot="1" x14ac:dyDescent="0.25">
      <c r="A95" s="116">
        <v>7</v>
      </c>
      <c r="B95" s="863" t="s">
        <v>146</v>
      </c>
      <c r="C95" s="874"/>
      <c r="D95" s="861"/>
      <c r="E95" s="917" t="e">
        <f>(H33/B33)*100</f>
        <v>#DIV/0!</v>
      </c>
      <c r="F95" s="918"/>
      <c r="K95" s="114">
        <v>9</v>
      </c>
      <c r="L95" s="932" t="s">
        <v>162</v>
      </c>
      <c r="M95" s="930"/>
      <c r="N95" s="931"/>
      <c r="O95" s="940" t="e">
        <f>(T19/T22)*100</f>
        <v>#DIV/0!</v>
      </c>
      <c r="P95" s="941"/>
    </row>
    <row r="96" spans="1:22" ht="20.25" customHeight="1" thickTop="1" x14ac:dyDescent="0.2">
      <c r="A96" s="116">
        <v>8</v>
      </c>
      <c r="B96" s="863" t="s">
        <v>147</v>
      </c>
      <c r="C96" s="874"/>
      <c r="D96" s="861"/>
      <c r="E96" s="917" t="e">
        <f>(J33/B33)*100</f>
        <v>#DIV/0!</v>
      </c>
      <c r="F96" s="918"/>
    </row>
    <row r="97" spans="1:16" ht="20.25" customHeight="1" thickBot="1" x14ac:dyDescent="0.25">
      <c r="A97" s="116">
        <v>9</v>
      </c>
      <c r="B97" s="863" t="s">
        <v>148</v>
      </c>
      <c r="C97" s="874"/>
      <c r="D97" s="861"/>
      <c r="E97" s="917" t="e">
        <f>(B34/B33)*100</f>
        <v>#DIV/0!</v>
      </c>
      <c r="F97" s="918"/>
    </row>
    <row r="98" spans="1:16" ht="24" customHeight="1" thickTop="1" x14ac:dyDescent="0.2">
      <c r="A98" s="116">
        <v>10</v>
      </c>
      <c r="B98" s="863" t="s">
        <v>149</v>
      </c>
      <c r="C98" s="874"/>
      <c r="D98" s="861"/>
      <c r="E98" s="917" t="e">
        <f>((H33+B34)/J33)*100</f>
        <v>#DIV/0!</v>
      </c>
      <c r="F98" s="918"/>
      <c r="K98" s="949" t="s">
        <v>153</v>
      </c>
      <c r="L98" s="950"/>
      <c r="M98" s="950"/>
      <c r="N98" s="950"/>
      <c r="O98" s="950"/>
      <c r="P98" s="951"/>
    </row>
    <row r="99" spans="1:16" ht="20.25" customHeight="1" thickBot="1" x14ac:dyDescent="0.25">
      <c r="A99" s="116">
        <v>11</v>
      </c>
      <c r="B99" s="863" t="s">
        <v>150</v>
      </c>
      <c r="C99" s="874"/>
      <c r="D99" s="861"/>
      <c r="E99" s="917" t="e">
        <f>(O87-O100)/10</f>
        <v>#DIV/0!</v>
      </c>
      <c r="F99" s="918"/>
      <c r="K99" s="114" t="s">
        <v>137</v>
      </c>
      <c r="L99" s="869" t="s">
        <v>138</v>
      </c>
      <c r="M99" s="870"/>
      <c r="N99" s="871"/>
      <c r="O99" s="869" t="s">
        <v>139</v>
      </c>
      <c r="P99" s="948"/>
    </row>
    <row r="100" spans="1:16" ht="21" customHeight="1" thickTop="1" x14ac:dyDescent="0.2">
      <c r="A100" s="116">
        <v>12</v>
      </c>
      <c r="B100" s="863" t="s">
        <v>246</v>
      </c>
      <c r="C100" s="874"/>
      <c r="D100" s="861"/>
      <c r="E100" s="917" t="e">
        <f>(D34/F34)*100</f>
        <v>#DIV/0!</v>
      </c>
      <c r="F100" s="918"/>
      <c r="K100" s="115">
        <v>1</v>
      </c>
      <c r="L100" s="882" t="s">
        <v>163</v>
      </c>
      <c r="M100" s="883"/>
      <c r="N100" s="884"/>
      <c r="O100" s="919" t="e">
        <f>(Q80/B33)*1000</f>
        <v>#DIV/0!</v>
      </c>
      <c r="P100" s="920"/>
    </row>
    <row r="101" spans="1:16" ht="18" customHeight="1" x14ac:dyDescent="0.2">
      <c r="A101" s="116">
        <v>13</v>
      </c>
      <c r="B101" s="863" t="s">
        <v>247</v>
      </c>
      <c r="C101" s="874"/>
      <c r="D101" s="861"/>
      <c r="E101" s="917" t="e">
        <f>(J30/H34)*100</f>
        <v>#DIV/0!</v>
      </c>
      <c r="F101" s="918"/>
      <c r="K101" s="116">
        <v>2</v>
      </c>
      <c r="L101" s="863" t="s">
        <v>164</v>
      </c>
      <c r="M101" s="874"/>
      <c r="N101" s="861"/>
      <c r="O101" s="917" t="e">
        <f>(Q25/S25)*100</f>
        <v>#DIV/0!</v>
      </c>
      <c r="P101" s="918"/>
    </row>
    <row r="102" spans="1:16" ht="21" customHeight="1" thickBot="1" x14ac:dyDescent="0.25">
      <c r="A102" s="114">
        <v>14</v>
      </c>
      <c r="B102" s="932" t="s">
        <v>151</v>
      </c>
      <c r="C102" s="930"/>
      <c r="D102" s="931"/>
      <c r="E102" s="940" t="e">
        <f>(I4/H4)*100</f>
        <v>#DIV/0!</v>
      </c>
      <c r="F102" s="941"/>
      <c r="K102" s="116">
        <v>3</v>
      </c>
      <c r="L102" s="863" t="s">
        <v>165</v>
      </c>
      <c r="M102" s="874"/>
      <c r="N102" s="861"/>
      <c r="O102" s="917" t="e">
        <f>(U77/S25)*1000</f>
        <v>#DIV/0!</v>
      </c>
      <c r="P102" s="918"/>
    </row>
    <row r="103" spans="1:16" ht="20.25" customHeight="1" thickTop="1" x14ac:dyDescent="0.2">
      <c r="K103" s="116">
        <v>4</v>
      </c>
      <c r="L103" s="863" t="s">
        <v>166</v>
      </c>
      <c r="M103" s="874"/>
      <c r="N103" s="861"/>
      <c r="O103" s="917" t="e">
        <f>(U78/S25)*1000</f>
        <v>#DIV/0!</v>
      </c>
      <c r="P103" s="918"/>
    </row>
    <row r="104" spans="1:16" ht="20.25" customHeight="1" x14ac:dyDescent="0.2">
      <c r="K104" s="116">
        <v>5</v>
      </c>
      <c r="L104" s="944" t="s">
        <v>167</v>
      </c>
      <c r="M104" s="945"/>
      <c r="N104" s="946"/>
      <c r="O104" s="917" t="e">
        <f>(U76/S25)*1000</f>
        <v>#DIV/0!</v>
      </c>
      <c r="P104" s="918"/>
    </row>
    <row r="105" spans="1:16" ht="19.5" customHeight="1" x14ac:dyDescent="0.2">
      <c r="K105" s="118">
        <v>6</v>
      </c>
      <c r="L105" s="863" t="s">
        <v>168</v>
      </c>
      <c r="M105" s="874"/>
      <c r="N105" s="861"/>
      <c r="O105" s="917" t="e">
        <f>(U75/S25)*1000</f>
        <v>#DIV/0!</v>
      </c>
      <c r="P105" s="918"/>
    </row>
    <row r="106" spans="1:16" ht="21.75" customHeight="1" thickBot="1" x14ac:dyDescent="0.25">
      <c r="K106" s="114">
        <v>7</v>
      </c>
      <c r="L106" s="932" t="s">
        <v>169</v>
      </c>
      <c r="M106" s="930"/>
      <c r="N106" s="931"/>
      <c r="O106" s="942" t="e">
        <f>(D52/S25)*100000</f>
        <v>#DIV/0!</v>
      </c>
      <c r="P106" s="943"/>
    </row>
    <row r="107" spans="1:16" ht="21" customHeight="1" thickTop="1" thickBot="1" x14ac:dyDescent="0.5">
      <c r="A107" s="937" t="s">
        <v>174</v>
      </c>
      <c r="B107" s="938"/>
      <c r="C107" s="938"/>
      <c r="D107" s="939"/>
    </row>
    <row r="108" spans="1:16" ht="21" customHeight="1" thickTop="1" thickBot="1" x14ac:dyDescent="0.25">
      <c r="A108" s="119" t="s">
        <v>137</v>
      </c>
      <c r="B108" s="933" t="s">
        <v>174</v>
      </c>
      <c r="C108" s="934"/>
      <c r="D108" s="120" t="s">
        <v>139</v>
      </c>
    </row>
    <row r="109" spans="1:16" ht="19.5" customHeight="1" thickTop="1" x14ac:dyDescent="0.2">
      <c r="A109" s="121">
        <v>1</v>
      </c>
      <c r="B109" s="935" t="s">
        <v>76</v>
      </c>
      <c r="C109" s="936"/>
      <c r="D109" s="425" t="e">
        <f>(L16/I13)*1000</f>
        <v>#DIV/0!</v>
      </c>
    </row>
    <row r="110" spans="1:16" ht="24" customHeight="1" x14ac:dyDescent="0.2">
      <c r="A110" s="121">
        <v>2</v>
      </c>
      <c r="B110" s="927" t="s">
        <v>77</v>
      </c>
      <c r="C110" s="928"/>
      <c r="D110" s="425" t="e">
        <f>(M16/(I14+I15))*1000</f>
        <v>#DIV/0!</v>
      </c>
    </row>
    <row r="111" spans="1:16" ht="24" customHeight="1" x14ac:dyDescent="0.2">
      <c r="A111" s="122">
        <v>3</v>
      </c>
      <c r="B111" s="927" t="s">
        <v>78</v>
      </c>
      <c r="C111" s="928"/>
      <c r="D111" s="425" t="e">
        <f>(N16/I16)*1000</f>
        <v>#DIV/0!</v>
      </c>
    </row>
    <row r="112" spans="1:16" ht="19.5" customHeight="1" x14ac:dyDescent="0.2">
      <c r="A112" s="122">
        <v>4</v>
      </c>
      <c r="B112" s="927" t="s">
        <v>79</v>
      </c>
      <c r="C112" s="928"/>
      <c r="D112" s="425" t="e">
        <f>(O16/I17)*1000</f>
        <v>#DIV/0!</v>
      </c>
      <c r="E112" s="8"/>
      <c r="F112" s="8"/>
    </row>
    <row r="113" spans="1:6" ht="18.75" customHeight="1" x14ac:dyDescent="0.2">
      <c r="A113" s="122">
        <v>5</v>
      </c>
      <c r="B113" s="927" t="s">
        <v>80</v>
      </c>
      <c r="C113" s="928"/>
      <c r="D113" s="425" t="e">
        <f>(P16/I18)*1000</f>
        <v>#DIV/0!</v>
      </c>
      <c r="E113" s="8"/>
      <c r="F113" s="8"/>
    </row>
    <row r="114" spans="1:6" ht="21" customHeight="1" x14ac:dyDescent="0.2">
      <c r="A114" s="122">
        <v>6</v>
      </c>
      <c r="B114" s="927" t="s">
        <v>81</v>
      </c>
      <c r="C114" s="928"/>
      <c r="D114" s="425" t="e">
        <f>(Q16/I19)*1000</f>
        <v>#DIV/0!</v>
      </c>
      <c r="E114" s="8"/>
      <c r="F114" s="8"/>
    </row>
    <row r="115" spans="1:6" ht="21" customHeight="1" x14ac:dyDescent="0.2">
      <c r="A115" s="123">
        <v>7</v>
      </c>
      <c r="B115" s="927" t="s">
        <v>82</v>
      </c>
      <c r="C115" s="928"/>
      <c r="D115" s="425" t="e">
        <f>(R16/I20)*1000</f>
        <v>#DIV/0!</v>
      </c>
      <c r="E115" s="91"/>
      <c r="F115" s="91"/>
    </row>
    <row r="116" spans="1:6" ht="18.75" customHeight="1" x14ac:dyDescent="0.2">
      <c r="A116" s="123">
        <v>8</v>
      </c>
      <c r="B116" s="927" t="s">
        <v>83</v>
      </c>
      <c r="C116" s="928"/>
      <c r="D116" s="425" t="e">
        <f>(S16/I21)*1000</f>
        <v>#DIV/0!</v>
      </c>
      <c r="E116" s="91"/>
      <c r="F116" s="91"/>
    </row>
    <row r="117" spans="1:6" ht="18.75" customHeight="1" x14ac:dyDescent="0.2">
      <c r="A117" s="577">
        <v>9</v>
      </c>
      <c r="B117" s="927" t="s">
        <v>245</v>
      </c>
      <c r="C117" s="928"/>
      <c r="D117" s="425" t="e">
        <f>(T16/I22)*1000</f>
        <v>#DIV/0!</v>
      </c>
      <c r="E117" s="562"/>
      <c r="F117" s="562"/>
    </row>
    <row r="118" spans="1:6" ht="21.75" customHeight="1" thickBot="1" x14ac:dyDescent="0.25">
      <c r="A118" s="929" t="s">
        <v>175</v>
      </c>
      <c r="B118" s="930"/>
      <c r="C118" s="931"/>
      <c r="D118" s="426" t="e">
        <f>D109+D110+D111+D112+D113+D114+D115+D116+D117</f>
        <v>#DIV/0!</v>
      </c>
      <c r="E118" s="8"/>
      <c r="F118" s="8"/>
    </row>
    <row r="119" spans="1:6" ht="20.25" customHeight="1" thickTop="1" x14ac:dyDescent="0.2">
      <c r="E119" s="8"/>
      <c r="F119" s="8"/>
    </row>
    <row r="120" spans="1:6" ht="17.25" customHeight="1" x14ac:dyDescent="0.2">
      <c r="E120" s="8"/>
      <c r="F120" s="8"/>
    </row>
    <row r="121" spans="1:6" x14ac:dyDescent="0.2">
      <c r="E121" s="8"/>
      <c r="F121" s="8"/>
    </row>
    <row r="122" spans="1:6" x14ac:dyDescent="0.2">
      <c r="E122" s="8"/>
      <c r="F122" s="8"/>
    </row>
    <row r="123" spans="1:6" x14ac:dyDescent="0.2">
      <c r="E123" s="8"/>
      <c r="F123" s="8"/>
    </row>
    <row r="124" spans="1:6" x14ac:dyDescent="0.2">
      <c r="E124" s="8"/>
      <c r="F124" s="8"/>
    </row>
    <row r="125" spans="1:6" x14ac:dyDescent="0.2">
      <c r="E125" s="8"/>
      <c r="F125" s="8"/>
    </row>
  </sheetData>
  <mergeCells count="265">
    <mergeCell ref="X1:AA1"/>
    <mergeCell ref="X2:AC2"/>
    <mergeCell ref="X3:X4"/>
    <mergeCell ref="Y3:Z3"/>
    <mergeCell ref="AA3:AB3"/>
    <mergeCell ref="A5:C5"/>
    <mergeCell ref="A6:A7"/>
    <mergeCell ref="E6:G6"/>
    <mergeCell ref="H6:J6"/>
    <mergeCell ref="C7:D7"/>
    <mergeCell ref="F7:G7"/>
    <mergeCell ref="I7:J7"/>
    <mergeCell ref="K2:U2"/>
    <mergeCell ref="F4:G4"/>
    <mergeCell ref="K3:K5"/>
    <mergeCell ref="L3:M4"/>
    <mergeCell ref="R4:S4"/>
    <mergeCell ref="N3:O4"/>
    <mergeCell ref="P3:U3"/>
    <mergeCell ref="P4:Q4"/>
    <mergeCell ref="T4:U4"/>
    <mergeCell ref="B6:D6"/>
    <mergeCell ref="C11:D11"/>
    <mergeCell ref="C12:D12"/>
    <mergeCell ref="F11:G11"/>
    <mergeCell ref="U24:V24"/>
    <mergeCell ref="K28:L28"/>
    <mergeCell ref="N28:R28"/>
    <mergeCell ref="I24:J24"/>
    <mergeCell ref="I23:J23"/>
    <mergeCell ref="I27:J27"/>
    <mergeCell ref="I12:J12"/>
    <mergeCell ref="K11:K13"/>
    <mergeCell ref="L12:L13"/>
    <mergeCell ref="M12:M13"/>
    <mergeCell ref="C23:D23"/>
    <mergeCell ref="C24:D24"/>
    <mergeCell ref="F23:G23"/>
    <mergeCell ref="F24:G24"/>
    <mergeCell ref="F12:G12"/>
    <mergeCell ref="I11:J11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AA10:AB11"/>
    <mergeCell ref="Y12:Z13"/>
    <mergeCell ref="AA12:AB13"/>
    <mergeCell ref="X14:X15"/>
    <mergeCell ref="Y14:Z15"/>
    <mergeCell ref="AA14:AB15"/>
    <mergeCell ref="X12:X13"/>
    <mergeCell ref="T20:U20"/>
    <mergeCell ref="R21:S21"/>
    <mergeCell ref="T21:U21"/>
    <mergeCell ref="R19:S19"/>
    <mergeCell ref="T19:U19"/>
    <mergeCell ref="L11:T11"/>
    <mergeCell ref="T12:T13"/>
    <mergeCell ref="S12:S13"/>
    <mergeCell ref="X9:Z9"/>
    <mergeCell ref="X10:X11"/>
    <mergeCell ref="Y10:Z11"/>
    <mergeCell ref="AC72:AE72"/>
    <mergeCell ref="AC73:AE73"/>
    <mergeCell ref="R78:T78"/>
    <mergeCell ref="U78:V78"/>
    <mergeCell ref="W56:X56"/>
    <mergeCell ref="W57:W59"/>
    <mergeCell ref="W60:W62"/>
    <mergeCell ref="W65:X65"/>
    <mergeCell ref="K56:S56"/>
    <mergeCell ref="K65:L65"/>
    <mergeCell ref="K78:K79"/>
    <mergeCell ref="K68:K69"/>
    <mergeCell ref="R75:T75"/>
    <mergeCell ref="U75:V75"/>
    <mergeCell ref="K76:K77"/>
    <mergeCell ref="R76:T76"/>
    <mergeCell ref="U76:V76"/>
    <mergeCell ref="R77:T77"/>
    <mergeCell ref="U77:V77"/>
    <mergeCell ref="R79:T79"/>
    <mergeCell ref="U79:V79"/>
    <mergeCell ref="AC55:AF55"/>
    <mergeCell ref="W66:W68"/>
    <mergeCell ref="W69:W71"/>
    <mergeCell ref="AC69:AE69"/>
    <mergeCell ref="AC70:AE70"/>
    <mergeCell ref="AC71:AE71"/>
    <mergeCell ref="I28:J28"/>
    <mergeCell ref="K25:L25"/>
    <mergeCell ref="O25:P25"/>
    <mergeCell ref="Q25:R25"/>
    <mergeCell ref="S25:T25"/>
    <mergeCell ref="U25:V25"/>
    <mergeCell ref="T35:U35"/>
    <mergeCell ref="X55:AB55"/>
    <mergeCell ref="R50:S50"/>
    <mergeCell ref="T50:U50"/>
    <mergeCell ref="L47:M47"/>
    <mergeCell ref="I25:J25"/>
    <mergeCell ref="N30:R30"/>
    <mergeCell ref="Y32:AC32"/>
    <mergeCell ref="AC31:AD31"/>
    <mergeCell ref="AC29:AD29"/>
    <mergeCell ref="AC30:AD30"/>
    <mergeCell ref="N33:T33"/>
    <mergeCell ref="K80:K81"/>
    <mergeCell ref="R80:T80"/>
    <mergeCell ref="U80:V80"/>
    <mergeCell ref="R81:T81"/>
    <mergeCell ref="U81:V81"/>
    <mergeCell ref="B92:D92"/>
    <mergeCell ref="E92:F92"/>
    <mergeCell ref="B89:D89"/>
    <mergeCell ref="E89:F89"/>
    <mergeCell ref="B90:D90"/>
    <mergeCell ref="E90:F90"/>
    <mergeCell ref="K85:P85"/>
    <mergeCell ref="B91:D91"/>
    <mergeCell ref="O86:P86"/>
    <mergeCell ref="E91:F91"/>
    <mergeCell ref="A85:F85"/>
    <mergeCell ref="B86:D86"/>
    <mergeCell ref="E86:F86"/>
    <mergeCell ref="B88:D88"/>
    <mergeCell ref="E88:F88"/>
    <mergeCell ref="A87:F87"/>
    <mergeCell ref="L86:N86"/>
    <mergeCell ref="L92:N92"/>
    <mergeCell ref="L87:N87"/>
    <mergeCell ref="L93:N93"/>
    <mergeCell ref="O92:P92"/>
    <mergeCell ref="O93:P93"/>
    <mergeCell ref="L99:N99"/>
    <mergeCell ref="O99:P99"/>
    <mergeCell ref="B100:D100"/>
    <mergeCell ref="E100:F100"/>
    <mergeCell ref="B95:D95"/>
    <mergeCell ref="E95:F95"/>
    <mergeCell ref="B96:D96"/>
    <mergeCell ref="E96:F96"/>
    <mergeCell ref="B97:D97"/>
    <mergeCell ref="E97:F97"/>
    <mergeCell ref="B93:D93"/>
    <mergeCell ref="E93:F93"/>
    <mergeCell ref="B94:D94"/>
    <mergeCell ref="E94:F94"/>
    <mergeCell ref="K98:P98"/>
    <mergeCell ref="L94:N94"/>
    <mergeCell ref="L95:N95"/>
    <mergeCell ref="O94:P94"/>
    <mergeCell ref="O95:P95"/>
    <mergeCell ref="O100:P100"/>
    <mergeCell ref="B98:D98"/>
    <mergeCell ref="O101:P101"/>
    <mergeCell ref="O102:P102"/>
    <mergeCell ref="O106:P106"/>
    <mergeCell ref="O105:P105"/>
    <mergeCell ref="L104:N104"/>
    <mergeCell ref="O103:P103"/>
    <mergeCell ref="O104:P104"/>
    <mergeCell ref="L100:N100"/>
    <mergeCell ref="L101:N101"/>
    <mergeCell ref="L102:N102"/>
    <mergeCell ref="L103:N103"/>
    <mergeCell ref="E98:F98"/>
    <mergeCell ref="B99:D99"/>
    <mergeCell ref="E99:F99"/>
    <mergeCell ref="B102:D102"/>
    <mergeCell ref="E102:F102"/>
    <mergeCell ref="B101:D101"/>
    <mergeCell ref="E101:F101"/>
    <mergeCell ref="B114:C114"/>
    <mergeCell ref="B115:C115"/>
    <mergeCell ref="B116:C116"/>
    <mergeCell ref="A118:C118"/>
    <mergeCell ref="B111:C111"/>
    <mergeCell ref="B112:C112"/>
    <mergeCell ref="B113:C113"/>
    <mergeCell ref="L105:N105"/>
    <mergeCell ref="L106:N106"/>
    <mergeCell ref="B108:C108"/>
    <mergeCell ref="B109:C109"/>
    <mergeCell ref="B110:C110"/>
    <mergeCell ref="A107:D107"/>
    <mergeCell ref="B117:C117"/>
    <mergeCell ref="L88:N88"/>
    <mergeCell ref="O88:P88"/>
    <mergeCell ref="O87:P87"/>
    <mergeCell ref="R89:T89"/>
    <mergeCell ref="L89:N89"/>
    <mergeCell ref="L90:N90"/>
    <mergeCell ref="L91:N91"/>
    <mergeCell ref="O89:P89"/>
    <mergeCell ref="O90:P90"/>
    <mergeCell ref="O91:P91"/>
    <mergeCell ref="A44:A48"/>
    <mergeCell ref="K70:K71"/>
    <mergeCell ref="K72:K73"/>
    <mergeCell ref="F25:G25"/>
    <mergeCell ref="F26:G26"/>
    <mergeCell ref="F27:G27"/>
    <mergeCell ref="F28:G28"/>
    <mergeCell ref="F29:G29"/>
    <mergeCell ref="K59:K60"/>
    <mergeCell ref="K61:K62"/>
    <mergeCell ref="K63:K64"/>
    <mergeCell ref="A39:A43"/>
    <mergeCell ref="A38:B38"/>
    <mergeCell ref="C25:D25"/>
    <mergeCell ref="C29:D29"/>
    <mergeCell ref="I29:J29"/>
    <mergeCell ref="K26:L26"/>
    <mergeCell ref="K27:L27"/>
    <mergeCell ref="C26:D26"/>
    <mergeCell ref="C27:D27"/>
    <mergeCell ref="C28:D28"/>
    <mergeCell ref="I26:J26"/>
    <mergeCell ref="L50:M50"/>
    <mergeCell ref="N50:O50"/>
    <mergeCell ref="P50:Q50"/>
    <mergeCell ref="N31:R31"/>
    <mergeCell ref="K24:L24"/>
    <mergeCell ref="Q24:R24"/>
    <mergeCell ref="L48:M48"/>
    <mergeCell ref="Q12:Q13"/>
    <mergeCell ref="R12:R13"/>
    <mergeCell ref="N12:N13"/>
    <mergeCell ref="O12:O13"/>
    <mergeCell ref="P12:P13"/>
    <mergeCell ref="K18:K20"/>
    <mergeCell ref="N27:R27"/>
    <mergeCell ref="N29:R29"/>
    <mergeCell ref="R20:S20"/>
    <mergeCell ref="L18:O18"/>
    <mergeCell ref="L19:L20"/>
    <mergeCell ref="M19:O19"/>
    <mergeCell ref="R22:S22"/>
    <mergeCell ref="S24:T24"/>
    <mergeCell ref="T22:U22"/>
    <mergeCell ref="K23:L23"/>
    <mergeCell ref="N23:O23"/>
    <mergeCell ref="X33:AF33"/>
    <mergeCell ref="L49:M49"/>
    <mergeCell ref="L46:M46"/>
    <mergeCell ref="L45:M45"/>
    <mergeCell ref="L44:M44"/>
    <mergeCell ref="L43:M43"/>
    <mergeCell ref="L42:M42"/>
    <mergeCell ref="L41:M41"/>
    <mergeCell ref="L40:M40"/>
    <mergeCell ref="L39:M39"/>
    <mergeCell ref="L38:M38"/>
    <mergeCell ref="L37:M37"/>
    <mergeCell ref="R35:S35"/>
    <mergeCell ref="P35:Q35"/>
    <mergeCell ref="N35:O35"/>
    <mergeCell ref="L35:M36"/>
  </mergeCells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G121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75" customWidth="1"/>
    <col min="32" max="32" width="7.375" customWidth="1"/>
    <col min="33" max="33" width="5.7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198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220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217" t="s">
        <v>177</v>
      </c>
      <c r="AA4" s="217" t="s">
        <v>178</v>
      </c>
      <c r="AB4" s="270" t="s">
        <v>179</v>
      </c>
    </row>
    <row r="5" spans="1:33" ht="24" customHeight="1" thickTop="1" thickBot="1" x14ac:dyDescent="0.6">
      <c r="A5" s="665" t="s">
        <v>4</v>
      </c>
      <c r="B5" s="665"/>
      <c r="C5" s="665"/>
      <c r="D5" s="2"/>
      <c r="E5" s="2"/>
      <c r="F5" s="2"/>
      <c r="G5" s="2"/>
      <c r="H5" s="2"/>
      <c r="K5" s="628"/>
      <c r="L5" s="222" t="s">
        <v>38</v>
      </c>
      <c r="M5" s="173" t="s">
        <v>39</v>
      </c>
      <c r="N5" s="173" t="s">
        <v>38</v>
      </c>
      <c r="O5" s="173" t="s">
        <v>39</v>
      </c>
      <c r="P5" s="173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443"/>
      <c r="Z5" s="443"/>
      <c r="AA5" s="443"/>
      <c r="AB5" s="478"/>
    </row>
    <row r="6" spans="1:33" ht="28.5" customHeight="1" thickTop="1" thickBot="1" x14ac:dyDescent="0.6">
      <c r="A6" s="799" t="s">
        <v>185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475"/>
      <c r="AA6" s="475"/>
      <c r="AB6" s="477"/>
    </row>
    <row r="7" spans="1:33" ht="22.5" customHeight="1" thickTop="1" thickBot="1" x14ac:dyDescent="0.45">
      <c r="A7" s="800"/>
      <c r="B7" s="383" t="s">
        <v>7</v>
      </c>
      <c r="C7" s="805" t="s">
        <v>114</v>
      </c>
      <c r="D7" s="806"/>
      <c r="E7" s="383" t="s">
        <v>7</v>
      </c>
      <c r="F7" s="805" t="s">
        <v>114</v>
      </c>
      <c r="G7" s="806"/>
      <c r="H7" s="383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213"/>
      <c r="AB7" s="213"/>
    </row>
    <row r="8" spans="1:33" ht="20.2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95">
        <f>B8+E8</f>
        <v>0</v>
      </c>
      <c r="I8" s="808">
        <f t="shared" ref="I8" si="0">C8+F8</f>
        <v>0</v>
      </c>
      <c r="J8" s="622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213"/>
      <c r="AA8" s="213"/>
      <c r="AB8" s="213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78">
        <f>B9+E9</f>
        <v>0</v>
      </c>
      <c r="I9" s="625">
        <f>C9+F9</f>
        <v>0</v>
      </c>
      <c r="J9" s="626"/>
      <c r="X9" s="714" t="s">
        <v>183</v>
      </c>
      <c r="Y9" s="714"/>
      <c r="Z9" s="714"/>
      <c r="AA9" s="223"/>
      <c r="AB9" s="223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389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389">
        <f t="shared" si="1"/>
        <v>0</v>
      </c>
      <c r="I11" s="625">
        <f t="shared" si="1"/>
        <v>0</v>
      </c>
      <c r="J11" s="626"/>
      <c r="K11" s="627" t="s">
        <v>1</v>
      </c>
      <c r="L11" s="635" t="s">
        <v>40</v>
      </c>
      <c r="M11" s="636"/>
      <c r="N11" s="636"/>
      <c r="O11" s="636"/>
      <c r="P11" s="636"/>
      <c r="Q11" s="636"/>
      <c r="R11" s="636"/>
      <c r="S11" s="636"/>
      <c r="T11" s="637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389">
        <f t="shared" si="1"/>
        <v>0</v>
      </c>
      <c r="I12" s="625">
        <f t="shared" si="1"/>
        <v>0</v>
      </c>
      <c r="J12" s="626"/>
      <c r="K12" s="608"/>
      <c r="L12" s="997" t="s">
        <v>41</v>
      </c>
      <c r="M12" s="631" t="s">
        <v>42</v>
      </c>
      <c r="N12" s="631" t="s">
        <v>43</v>
      </c>
      <c r="O12" s="631" t="s">
        <v>44</v>
      </c>
      <c r="P12" s="631" t="s">
        <v>45</v>
      </c>
      <c r="Q12" s="631" t="s">
        <v>46</v>
      </c>
      <c r="R12" s="631" t="s">
        <v>47</v>
      </c>
      <c r="S12" s="638" t="s">
        <v>48</v>
      </c>
      <c r="T12" s="633" t="s">
        <v>197</v>
      </c>
      <c r="U12" s="8"/>
      <c r="V12" s="8"/>
      <c r="W12" s="8"/>
      <c r="X12" s="717" t="s">
        <v>250</v>
      </c>
      <c r="Y12" s="699"/>
      <c r="Z12" s="700"/>
      <c r="AA12" s="702"/>
      <c r="AB12" s="618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389">
        <f t="shared" si="1"/>
        <v>0</v>
      </c>
      <c r="I13" s="389">
        <f t="shared" si="1"/>
        <v>0</v>
      </c>
      <c r="J13" s="177">
        <f t="shared" ref="J13:J22" si="2">D13+G13</f>
        <v>0</v>
      </c>
      <c r="K13" s="628"/>
      <c r="L13" s="998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620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389">
        <f t="shared" ref="H14:H29" si="3">B14+E14</f>
        <v>0</v>
      </c>
      <c r="I14" s="389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12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389">
        <f t="shared" si="3"/>
        <v>0</v>
      </c>
      <c r="I15" s="389">
        <f t="shared" si="4"/>
        <v>0</v>
      </c>
      <c r="J15" s="177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13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389">
        <f t="shared" si="3"/>
        <v>0</v>
      </c>
      <c r="I16" s="389">
        <f t="shared" si="4"/>
        <v>0</v>
      </c>
      <c r="J16" s="177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224">
        <f t="shared" si="5"/>
        <v>0</v>
      </c>
      <c r="T16" s="34">
        <f t="shared" si="5"/>
        <v>0</v>
      </c>
      <c r="Z16" s="213"/>
      <c r="AA16" s="213"/>
      <c r="AB16" s="213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389">
        <f t="shared" si="3"/>
        <v>0</v>
      </c>
      <c r="I17" s="389">
        <f t="shared" si="4"/>
        <v>0</v>
      </c>
      <c r="J17" s="177">
        <f t="shared" si="2"/>
        <v>0</v>
      </c>
      <c r="Z17" s="213"/>
      <c r="AA17" s="213"/>
      <c r="AB17" s="213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389">
        <f t="shared" si="3"/>
        <v>0</v>
      </c>
      <c r="I18" s="389">
        <f t="shared" si="4"/>
        <v>0</v>
      </c>
      <c r="J18" s="177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213"/>
      <c r="AA18" s="213"/>
      <c r="AB18" s="213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389">
        <f t="shared" si="3"/>
        <v>0</v>
      </c>
      <c r="I19" s="389">
        <f t="shared" si="4"/>
        <v>0</v>
      </c>
      <c r="J19" s="177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213"/>
      <c r="AA19" s="213"/>
      <c r="AB19" s="213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389">
        <f t="shared" si="3"/>
        <v>0</v>
      </c>
      <c r="I20" s="389">
        <f t="shared" si="4"/>
        <v>0</v>
      </c>
      <c r="J20" s="177">
        <f t="shared" si="2"/>
        <v>0</v>
      </c>
      <c r="K20" s="628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213"/>
      <c r="AA20" s="213"/>
      <c r="AB20" s="213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389">
        <f t="shared" si="3"/>
        <v>0</v>
      </c>
      <c r="I21" s="389">
        <f t="shared" si="4"/>
        <v>0</v>
      </c>
      <c r="J21" s="177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389">
        <f t="shared" si="3"/>
        <v>0</v>
      </c>
      <c r="I22" s="526">
        <f t="shared" si="4"/>
        <v>0</v>
      </c>
      <c r="J22" s="177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389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389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1.75" customHeight="1" x14ac:dyDescent="0.45">
      <c r="A25" s="240" t="s">
        <v>19</v>
      </c>
      <c r="B25" s="549"/>
      <c r="C25" s="600"/>
      <c r="D25" s="604"/>
      <c r="E25" s="443"/>
      <c r="F25" s="911"/>
      <c r="G25" s="624"/>
      <c r="H25" s="389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50">
        <f>L6+M6+L7+M7</f>
        <v>0</v>
      </c>
      <c r="R25" s="651"/>
      <c r="S25" s="660">
        <f>N6+O6+N7+O7</f>
        <v>0</v>
      </c>
      <c r="T25" s="661"/>
      <c r="U25" s="660">
        <f>Q25+S25</f>
        <v>0</v>
      </c>
      <c r="V25" s="661"/>
    </row>
    <row r="26" spans="1:32" ht="22.5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389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18.7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389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389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" customHeight="1" thickTop="1" thickBot="1" x14ac:dyDescent="0.25">
      <c r="A29" s="231" t="s">
        <v>23</v>
      </c>
      <c r="B29" s="549"/>
      <c r="C29" s="600"/>
      <c r="D29" s="604"/>
      <c r="E29" s="434"/>
      <c r="F29" s="911"/>
      <c r="G29" s="624"/>
      <c r="H29" s="173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6.5" customHeight="1" thickTop="1" thickBot="1" x14ac:dyDescent="0.3">
      <c r="A30" s="381" t="s">
        <v>24</v>
      </c>
      <c r="B30" s="249">
        <f>SUM(B8:B29)</f>
        <v>0</v>
      </c>
      <c r="C30" s="249">
        <f>SUM(C8:C29)</f>
        <v>0</v>
      </c>
      <c r="D30" s="303">
        <f>SUM(G13:G22)</f>
        <v>0</v>
      </c>
      <c r="E30" s="249">
        <f t="shared" ref="E30:F30" si="6">SUM(E8:E29)</f>
        <v>0</v>
      </c>
      <c r="F30" s="249">
        <f t="shared" si="6"/>
        <v>0</v>
      </c>
      <c r="G30" s="303">
        <f>SUM(G13:G22)</f>
        <v>0</v>
      </c>
      <c r="H30" s="249">
        <f>SUM(H8:H29)</f>
        <v>0</v>
      </c>
      <c r="I30" s="249">
        <f>SUM(I8:I29)</f>
        <v>0</v>
      </c>
      <c r="J30" s="302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213"/>
      <c r="AA30" s="213"/>
      <c r="AB30" s="36"/>
      <c r="AC30" s="750"/>
      <c r="AD30" s="750"/>
    </row>
    <row r="31" spans="1:32" ht="18.75" customHeight="1" thickTop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18"/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229"/>
      <c r="AA31" s="228"/>
      <c r="AB31" s="228"/>
      <c r="AC31" s="752"/>
      <c r="AD31" s="752"/>
    </row>
    <row r="32" spans="1:32" ht="18.75" x14ac:dyDescent="0.2"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382" t="s">
        <v>116</v>
      </c>
      <c r="B33" s="29">
        <f>H30+I30</f>
        <v>0</v>
      </c>
      <c r="C33" s="382" t="s">
        <v>117</v>
      </c>
      <c r="D33" s="29">
        <f>SUM(H8+H9+I8+I9)</f>
        <v>0</v>
      </c>
      <c r="E33" s="382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226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382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82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45">
      <c r="A35" s="2"/>
      <c r="B35" s="2"/>
      <c r="C35" s="39"/>
      <c r="D35" s="2"/>
      <c r="E35" s="2"/>
      <c r="F35" s="2"/>
      <c r="G35" s="2"/>
      <c r="H35" s="2"/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I37" s="298"/>
      <c r="K37" s="8"/>
      <c r="L37" s="894" t="s">
        <v>55</v>
      </c>
      <c r="M37" s="809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913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4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681" t="s">
        <v>57</v>
      </c>
      <c r="M39" s="604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681" t="s">
        <v>58</v>
      </c>
      <c r="M40" s="604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681" t="s">
        <v>59</v>
      </c>
      <c r="M41" s="604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681" t="s">
        <v>60</v>
      </c>
      <c r="M42" s="604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681" t="s">
        <v>61</v>
      </c>
      <c r="M43" s="604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354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681" t="s">
        <v>62</v>
      </c>
      <c r="M44" s="604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681" t="s">
        <v>63</v>
      </c>
      <c r="M45" s="604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681" t="s">
        <v>64</v>
      </c>
      <c r="M46" s="604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681" t="s">
        <v>65</v>
      </c>
      <c r="M47" s="604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892" t="s">
        <v>66</v>
      </c>
      <c r="M48" s="806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269">
        <f>N37+N38+N39+N40+N41+N42+N43+N44+N45+N46+N47+N48</f>
        <v>0</v>
      </c>
      <c r="O49" s="61">
        <f t="shared" ref="O49:U49" si="7">O37+O38+O39+O40+O41+O42+O43+O44+O45+O46+O47+O48</f>
        <v>0</v>
      </c>
      <c r="P49" s="64">
        <f t="shared" si="7"/>
        <v>0</v>
      </c>
      <c r="Q49" s="64">
        <f t="shared" si="7"/>
        <v>0</v>
      </c>
      <c r="R49" s="63">
        <f t="shared" si="7"/>
        <v>0</v>
      </c>
      <c r="S49" s="63">
        <f t="shared" si="7"/>
        <v>0</v>
      </c>
      <c r="T49" s="62">
        <f t="shared" si="7"/>
        <v>0</v>
      </c>
      <c r="U49" s="75">
        <f t="shared" si="7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1.75" customHeight="1" x14ac:dyDescent="0.2">
      <c r="K54" s="8"/>
      <c r="L54" s="8"/>
      <c r="X54" s="8"/>
    </row>
    <row r="55" spans="1:33" ht="21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31.5" customHeight="1" thickTop="1" thickBot="1" x14ac:dyDescent="0.25">
      <c r="K56" s="965" t="s">
        <v>233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19.5" customHeight="1" thickTop="1" thickBot="1" x14ac:dyDescent="0.25">
      <c r="W57" s="781" t="s">
        <v>251</v>
      </c>
      <c r="X57" s="265" t="s">
        <v>73</v>
      </c>
      <c r="Y57" s="521"/>
      <c r="Z57" s="521"/>
      <c r="AA57" s="521"/>
      <c r="AB57" s="521"/>
      <c r="AC57" s="521"/>
      <c r="AD57" s="521"/>
      <c r="AE57" s="521"/>
      <c r="AF57" s="521"/>
      <c r="AG57" s="521"/>
    </row>
    <row r="58" spans="1:33" ht="51.75" customHeight="1" thickTop="1" thickBot="1" x14ac:dyDescent="0.25">
      <c r="K58" s="408" t="s">
        <v>1</v>
      </c>
      <c r="L58" s="397" t="s">
        <v>198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521"/>
      <c r="Z58" s="521"/>
      <c r="AA58" s="521"/>
      <c r="AB58" s="67"/>
      <c r="AC58" s="67"/>
      <c r="AD58" s="521"/>
      <c r="AE58" s="67"/>
      <c r="AF58" s="521"/>
      <c r="AG58" s="521"/>
    </row>
    <row r="59" spans="1:33" ht="29.25" customHeight="1" thickTop="1" thickBot="1" x14ac:dyDescent="0.25">
      <c r="K59" s="741" t="s">
        <v>251</v>
      </c>
      <c r="L59" s="327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521"/>
      <c r="Z59" s="521"/>
      <c r="AA59" s="521"/>
      <c r="AB59" s="68"/>
      <c r="AC59" s="68"/>
      <c r="AD59" s="521"/>
      <c r="AE59" s="68"/>
      <c r="AF59" s="521"/>
      <c r="AG59" s="521"/>
    </row>
    <row r="60" spans="1:33" ht="27.75" customHeight="1" thickTop="1" x14ac:dyDescent="0.2">
      <c r="K60" s="742"/>
      <c r="L60" s="325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288" t="s">
        <v>73</v>
      </c>
      <c r="Y60" s="521"/>
      <c r="Z60" s="521"/>
      <c r="AA60" s="521"/>
      <c r="AB60" s="521"/>
      <c r="AC60" s="521"/>
      <c r="AD60" s="521"/>
      <c r="AE60" s="521"/>
      <c r="AF60" s="521"/>
      <c r="AG60" s="521"/>
    </row>
    <row r="61" spans="1:33" ht="27" customHeight="1" x14ac:dyDescent="0.2">
      <c r="K61" s="743" t="s">
        <v>252</v>
      </c>
      <c r="L61" s="325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521"/>
      <c r="Z61" s="521"/>
      <c r="AA61" s="521"/>
      <c r="AB61" s="67"/>
      <c r="AC61" s="67"/>
      <c r="AD61" s="521"/>
      <c r="AE61" s="67"/>
      <c r="AF61" s="521"/>
      <c r="AG61" s="521"/>
    </row>
    <row r="62" spans="1:33" ht="27.75" customHeight="1" thickBot="1" x14ac:dyDescent="0.25">
      <c r="K62" s="744"/>
      <c r="L62" s="326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521"/>
      <c r="Z62" s="521"/>
      <c r="AA62" s="521"/>
      <c r="AB62" s="68"/>
      <c r="AC62" s="68"/>
      <c r="AD62" s="521"/>
      <c r="AE62" s="68"/>
      <c r="AF62" s="521"/>
      <c r="AG62" s="521"/>
    </row>
    <row r="63" spans="1:33" ht="26.25" customHeight="1" thickTop="1" x14ac:dyDescent="0.2">
      <c r="K63" s="607" t="s">
        <v>5</v>
      </c>
      <c r="L63" s="396" t="s">
        <v>7</v>
      </c>
      <c r="M63" s="402">
        <f t="shared" ref="M63:O64" si="8">M59+M61</f>
        <v>0</v>
      </c>
      <c r="N63" s="409">
        <f t="shared" si="8"/>
        <v>0</v>
      </c>
      <c r="O63" s="403">
        <f t="shared" si="8"/>
        <v>0</v>
      </c>
      <c r="P63" s="403">
        <f t="shared" ref="P63:V64" si="9">P59+P61</f>
        <v>0</v>
      </c>
      <c r="Q63" s="403">
        <f t="shared" si="9"/>
        <v>0</v>
      </c>
      <c r="R63" s="403">
        <f t="shared" si="9"/>
        <v>0</v>
      </c>
      <c r="S63" s="403">
        <f t="shared" si="9"/>
        <v>0</v>
      </c>
      <c r="T63" s="403">
        <f t="shared" si="9"/>
        <v>0</v>
      </c>
      <c r="U63" s="403">
        <f t="shared" si="9"/>
        <v>0</v>
      </c>
      <c r="V63" s="403">
        <f t="shared" si="9"/>
        <v>0</v>
      </c>
    </row>
    <row r="64" spans="1:33" ht="27.75" customHeight="1" thickBot="1" x14ac:dyDescent="0.25">
      <c r="K64" s="628"/>
      <c r="L64" s="405" t="s">
        <v>71</v>
      </c>
      <c r="M64" s="42">
        <f t="shared" si="8"/>
        <v>0</v>
      </c>
      <c r="N64" s="404">
        <f t="shared" si="8"/>
        <v>0</v>
      </c>
      <c r="O64" s="404">
        <f t="shared" si="8"/>
        <v>0</v>
      </c>
      <c r="P64" s="404">
        <f t="shared" si="9"/>
        <v>0</v>
      </c>
      <c r="Q64" s="404">
        <f t="shared" si="9"/>
        <v>0</v>
      </c>
      <c r="R64" s="404">
        <f t="shared" si="9"/>
        <v>0</v>
      </c>
      <c r="S64" s="404">
        <f t="shared" si="9"/>
        <v>0</v>
      </c>
      <c r="T64" s="404">
        <f t="shared" si="9"/>
        <v>0</v>
      </c>
      <c r="U64" s="404">
        <f t="shared" si="9"/>
        <v>0</v>
      </c>
      <c r="V64" s="404">
        <f t="shared" si="9"/>
        <v>0</v>
      </c>
    </row>
    <row r="65" spans="11:32" ht="15.75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1" customHeight="1" thickTop="1" thickBot="1" x14ac:dyDescent="0.25">
      <c r="K66" s="8"/>
      <c r="L66" s="8"/>
      <c r="W66" s="781" t="s">
        <v>251</v>
      </c>
      <c r="X66" s="214" t="s">
        <v>73</v>
      </c>
      <c r="Y66" s="13">
        <f>Y57+Z57+AA57+AB57+AC57+AD57+AE57+AF57+AG57</f>
        <v>0</v>
      </c>
    </row>
    <row r="67" spans="11:32" ht="50.25" customHeight="1" thickTop="1" thickBot="1" x14ac:dyDescent="0.25">
      <c r="K67" s="408" t="s">
        <v>1</v>
      </c>
      <c r="L67" s="328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7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325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214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325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412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3.25" customHeight="1" thickTop="1" x14ac:dyDescent="0.2">
      <c r="K72" s="607" t="s">
        <v>5</v>
      </c>
      <c r="L72" s="410" t="s">
        <v>7</v>
      </c>
      <c r="M72" s="403">
        <f t="shared" ref="M72:V72" si="10">M68+M70</f>
        <v>0</v>
      </c>
      <c r="N72" s="411">
        <f t="shared" si="10"/>
        <v>0</v>
      </c>
      <c r="O72" s="403">
        <f t="shared" si="10"/>
        <v>0</v>
      </c>
      <c r="P72" s="403">
        <f t="shared" si="10"/>
        <v>0</v>
      </c>
      <c r="Q72" s="403">
        <f t="shared" si="10"/>
        <v>0</v>
      </c>
      <c r="R72" s="403">
        <f t="shared" si="10"/>
        <v>0</v>
      </c>
      <c r="S72" s="403">
        <f t="shared" si="10"/>
        <v>0</v>
      </c>
      <c r="T72" s="403">
        <f t="shared" si="10"/>
        <v>0</v>
      </c>
      <c r="U72" s="403">
        <f t="shared" si="10"/>
        <v>0</v>
      </c>
      <c r="V72" s="403">
        <f t="shared" si="10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5.5" customHeight="1" thickBot="1" x14ac:dyDescent="0.25">
      <c r="K73" s="628"/>
      <c r="L73" s="42" t="s">
        <v>71</v>
      </c>
      <c r="M73" s="404">
        <f t="shared" ref="M73:V73" si="11">M69+M71</f>
        <v>0</v>
      </c>
      <c r="N73" s="407">
        <f t="shared" si="11"/>
        <v>0</v>
      </c>
      <c r="O73" s="404">
        <f t="shared" si="11"/>
        <v>0</v>
      </c>
      <c r="P73" s="404">
        <f t="shared" si="11"/>
        <v>0</v>
      </c>
      <c r="Q73" s="404">
        <f t="shared" si="11"/>
        <v>0</v>
      </c>
      <c r="R73" s="404">
        <f t="shared" si="11"/>
        <v>0</v>
      </c>
      <c r="S73" s="404">
        <f t="shared" si="11"/>
        <v>0</v>
      </c>
      <c r="T73" s="404">
        <f t="shared" si="11"/>
        <v>0</v>
      </c>
      <c r="U73" s="404">
        <f t="shared" si="11"/>
        <v>0</v>
      </c>
      <c r="V73" s="404">
        <f t="shared" si="11"/>
        <v>0</v>
      </c>
      <c r="AC73" s="776" t="s">
        <v>126</v>
      </c>
      <c r="AD73" s="777"/>
      <c r="AE73" s="778"/>
      <c r="AF73" s="360">
        <f>AF70+AF71</f>
        <v>0</v>
      </c>
    </row>
    <row r="74" spans="11:32" ht="8.25" customHeight="1" thickTop="1" thickBot="1" x14ac:dyDescent="0.25"/>
    <row r="75" spans="11:32" ht="42.75" customHeight="1" thickTop="1" thickBot="1" x14ac:dyDescent="0.25">
      <c r="K75" s="406" t="s">
        <v>1</v>
      </c>
      <c r="L75" s="286" t="s">
        <v>187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966">
        <f>M63+N63+O63+M64+N64+O64</f>
        <v>0</v>
      </c>
      <c r="V75" s="967"/>
    </row>
    <row r="76" spans="11:32" ht="22.5" customHeight="1" thickTop="1" x14ac:dyDescent="0.45">
      <c r="K76" s="741" t="s">
        <v>251</v>
      </c>
      <c r="L76" s="275" t="s">
        <v>7</v>
      </c>
      <c r="M76" s="476"/>
      <c r="N76" s="476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968">
        <f>N63+N64+O63+O64</f>
        <v>0</v>
      </c>
      <c r="V76" s="969"/>
    </row>
    <row r="77" spans="11:32" ht="21.75" customHeight="1" x14ac:dyDescent="0.45">
      <c r="K77" s="742"/>
      <c r="L77" s="11" t="s">
        <v>71</v>
      </c>
      <c r="M77" s="476"/>
      <c r="N77" s="476"/>
      <c r="O77" s="284">
        <f t="shared" ref="O77:O81" si="12">M60+N60+O60+P60+Q60+R60+S60+T60+U60+V60+M69+N69+O69+P69+Q69+R69+S69+T69+U69+V69+M77+N77</f>
        <v>0</v>
      </c>
      <c r="R77" s="725" t="s">
        <v>124</v>
      </c>
      <c r="S77" s="726"/>
      <c r="T77" s="727"/>
      <c r="U77" s="970">
        <f>M63+M64</f>
        <v>0</v>
      </c>
      <c r="V77" s="971"/>
    </row>
    <row r="78" spans="11:32" ht="20.25" customHeight="1" x14ac:dyDescent="0.45">
      <c r="K78" s="743" t="s">
        <v>252</v>
      </c>
      <c r="L78" s="11" t="s">
        <v>7</v>
      </c>
      <c r="M78" s="476"/>
      <c r="N78" s="476"/>
      <c r="O78" s="284">
        <f t="shared" si="12"/>
        <v>0</v>
      </c>
      <c r="R78" s="765" t="s">
        <v>68</v>
      </c>
      <c r="S78" s="766"/>
      <c r="T78" s="767"/>
      <c r="U78" s="962">
        <f>M63+M64+N63+N64</f>
        <v>0</v>
      </c>
      <c r="V78" s="963"/>
    </row>
    <row r="79" spans="11:32" ht="19.5" customHeight="1" thickBot="1" x14ac:dyDescent="0.5">
      <c r="K79" s="744"/>
      <c r="L79" s="11" t="s">
        <v>71</v>
      </c>
      <c r="M79" s="476"/>
      <c r="N79" s="476"/>
      <c r="O79" s="284">
        <f t="shared" si="12"/>
        <v>0</v>
      </c>
      <c r="R79" s="673" t="s">
        <v>69</v>
      </c>
      <c r="S79" s="674"/>
      <c r="T79" s="675"/>
      <c r="U79" s="972">
        <f>O63+O64</f>
        <v>0</v>
      </c>
      <c r="V79" s="973"/>
    </row>
    <row r="80" spans="11:32" ht="21" customHeight="1" thickTop="1" x14ac:dyDescent="0.45">
      <c r="K80" s="952" t="s">
        <v>5</v>
      </c>
      <c r="L80" s="11" t="s">
        <v>7</v>
      </c>
      <c r="M80" s="403">
        <f>M76+M78</f>
        <v>0</v>
      </c>
      <c r="N80" s="411">
        <f>N76+N78</f>
        <v>0</v>
      </c>
      <c r="O80" s="284">
        <f t="shared" si="12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953">
        <f>P63+Q63+R63+S63+T63+U63+V63+M72+N72+O72+P72+Q72+R72+S72+T72+U72+V72+P64+Q64+R64+S64+T64+U64+V64+M73+N73+O73+P73+Q73+R73+S73+T73+U73+V73+M80+N80+M81+N81</f>
        <v>0</v>
      </c>
      <c r="V80" s="954"/>
    </row>
    <row r="81" spans="1:22" ht="19.5" customHeight="1" thickBot="1" x14ac:dyDescent="0.5">
      <c r="K81" s="733"/>
      <c r="L81" s="326" t="s">
        <v>71</v>
      </c>
      <c r="M81" s="404">
        <f>M77+M79</f>
        <v>0</v>
      </c>
      <c r="N81" s="407">
        <f>N77+N79</f>
        <v>0</v>
      </c>
      <c r="O81" s="284">
        <f t="shared" si="12"/>
        <v>0</v>
      </c>
      <c r="R81" s="645" t="s">
        <v>24</v>
      </c>
      <c r="S81" s="740"/>
      <c r="T81" s="646"/>
      <c r="U81" s="650">
        <f>U78+U79+U80</f>
        <v>0</v>
      </c>
      <c r="V81" s="651"/>
    </row>
    <row r="82" spans="1:22" ht="23.25" customHeight="1" thickTop="1" x14ac:dyDescent="0.45">
      <c r="K82" s="163"/>
      <c r="L82" s="163"/>
      <c r="M82" s="259"/>
      <c r="N82" s="259"/>
      <c r="O82" s="163"/>
      <c r="P82" s="163"/>
      <c r="Q82" s="163"/>
      <c r="R82" s="163"/>
      <c r="S82" s="163"/>
      <c r="T82" s="163"/>
      <c r="U82" s="163"/>
      <c r="V82" s="163"/>
    </row>
    <row r="83" spans="1:22" ht="21.75" customHeight="1" x14ac:dyDescent="0.2">
      <c r="K83" s="828" t="s">
        <v>239</v>
      </c>
      <c r="L83" s="828"/>
      <c r="M83" s="828"/>
      <c r="N83" s="828"/>
      <c r="O83" s="828"/>
      <c r="P83" s="163"/>
      <c r="Q83" s="163"/>
      <c r="R83" s="163"/>
      <c r="S83" s="163"/>
      <c r="T83" s="163"/>
      <c r="U83" s="163"/>
      <c r="V83" s="163"/>
    </row>
    <row r="84" spans="1:22" ht="19.5" customHeight="1" thickBot="1" x14ac:dyDescent="0.5">
      <c r="A84" s="988"/>
      <c r="B84" s="988"/>
      <c r="C84" s="988"/>
      <c r="D84" s="988"/>
      <c r="E84" s="988"/>
      <c r="F84" s="988"/>
      <c r="G84" s="992" t="s">
        <v>238</v>
      </c>
      <c r="H84" s="992"/>
      <c r="I84" s="992"/>
      <c r="J84" s="992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</row>
    <row r="85" spans="1:22" ht="19.5" customHeight="1" thickTop="1" x14ac:dyDescent="0.45">
      <c r="A85" s="160"/>
      <c r="B85" s="988"/>
      <c r="C85" s="988"/>
      <c r="D85" s="988"/>
      <c r="E85" s="988"/>
      <c r="F85" s="988"/>
      <c r="G85" s="158"/>
      <c r="H85" s="747"/>
      <c r="I85" s="747"/>
      <c r="J85" s="158"/>
      <c r="K85" s="1008" t="s">
        <v>152</v>
      </c>
      <c r="L85" s="879"/>
      <c r="M85" s="879"/>
      <c r="N85" s="879"/>
      <c r="O85" s="879"/>
      <c r="P85" s="880"/>
      <c r="Q85" s="163"/>
      <c r="R85" s="163"/>
      <c r="S85" s="163"/>
      <c r="T85" s="163"/>
      <c r="U85" s="163"/>
      <c r="V85" s="163"/>
    </row>
    <row r="86" spans="1:22" ht="21" customHeight="1" thickBot="1" x14ac:dyDescent="0.5">
      <c r="A86" s="989"/>
      <c r="B86" s="990"/>
      <c r="C86" s="990"/>
      <c r="D86" s="990"/>
      <c r="E86" s="990"/>
      <c r="F86" s="990"/>
      <c r="G86" s="158"/>
      <c r="H86" s="747"/>
      <c r="I86" s="747"/>
      <c r="J86" s="158"/>
      <c r="K86" s="25" t="s">
        <v>137</v>
      </c>
      <c r="L86" s="1009" t="s">
        <v>138</v>
      </c>
      <c r="M86" s="1010"/>
      <c r="N86" s="1011"/>
      <c r="O86" s="1009" t="s">
        <v>139</v>
      </c>
      <c r="P86" s="1012"/>
      <c r="Q86" s="163"/>
      <c r="R86" s="163"/>
      <c r="S86" s="163"/>
      <c r="T86" s="163"/>
      <c r="U86" s="163"/>
      <c r="V86" s="163"/>
    </row>
    <row r="87" spans="1:22" ht="21.75" customHeight="1" thickTop="1" thickBot="1" x14ac:dyDescent="0.5">
      <c r="A87" s="949" t="s">
        <v>136</v>
      </c>
      <c r="B87" s="950"/>
      <c r="C87" s="950"/>
      <c r="D87" s="950"/>
      <c r="E87" s="950"/>
      <c r="F87" s="951"/>
      <c r="G87" s="566"/>
      <c r="H87" s="566"/>
      <c r="I87" s="566"/>
      <c r="J87" s="566"/>
      <c r="K87" s="10">
        <v>1</v>
      </c>
      <c r="L87" s="1004" t="s">
        <v>154</v>
      </c>
      <c r="M87" s="1013"/>
      <c r="N87" s="1005"/>
      <c r="O87" s="1014" t="e">
        <f>(U28/B33)*1000</f>
        <v>#DIV/0!</v>
      </c>
      <c r="P87" s="1015"/>
      <c r="Q87" s="163"/>
      <c r="R87" s="163"/>
      <c r="S87" s="163"/>
      <c r="T87" s="163"/>
      <c r="U87" s="163"/>
      <c r="V87" s="163"/>
    </row>
    <row r="88" spans="1:22" ht="21.75" customHeight="1" thickTop="1" x14ac:dyDescent="0.45">
      <c r="A88" s="117" t="s">
        <v>137</v>
      </c>
      <c r="B88" s="882" t="s">
        <v>138</v>
      </c>
      <c r="C88" s="883"/>
      <c r="D88" s="884"/>
      <c r="E88" s="957" t="s">
        <v>139</v>
      </c>
      <c r="F88" s="958"/>
      <c r="G88" s="566"/>
      <c r="H88" s="566"/>
      <c r="I88" s="566"/>
      <c r="J88" s="566"/>
      <c r="K88" s="164">
        <v>2</v>
      </c>
      <c r="L88" s="966" t="s">
        <v>155</v>
      </c>
      <c r="M88" s="991"/>
      <c r="N88" s="967"/>
      <c r="O88" s="1016" t="e">
        <f>(U28/F34)*1000</f>
        <v>#DIV/0!</v>
      </c>
      <c r="P88" s="1017"/>
      <c r="Q88" s="163"/>
      <c r="R88" s="163"/>
      <c r="S88" s="163"/>
      <c r="T88" s="163"/>
      <c r="U88" s="163"/>
      <c r="V88" s="163"/>
    </row>
    <row r="89" spans="1:22" ht="21" customHeight="1" x14ac:dyDescent="0.45">
      <c r="A89" s="116">
        <v>1</v>
      </c>
      <c r="B89" s="863" t="s">
        <v>140</v>
      </c>
      <c r="C89" s="874"/>
      <c r="D89" s="861"/>
      <c r="E89" s="955">
        <f>B33</f>
        <v>0</v>
      </c>
      <c r="F89" s="956"/>
      <c r="G89" s="566"/>
      <c r="H89" s="566"/>
      <c r="I89" s="566"/>
      <c r="J89" s="566"/>
      <c r="K89" s="164">
        <v>3</v>
      </c>
      <c r="L89" s="966" t="s">
        <v>156</v>
      </c>
      <c r="M89" s="991"/>
      <c r="N89" s="967"/>
      <c r="O89" s="917" t="e">
        <f>(D117*5)/1000</f>
        <v>#DIV/0!</v>
      </c>
      <c r="P89" s="918"/>
      <c r="Q89" s="163"/>
      <c r="R89" s="993"/>
      <c r="S89" s="993"/>
      <c r="T89" s="993"/>
      <c r="U89" s="163"/>
      <c r="V89" s="163"/>
    </row>
    <row r="90" spans="1:22" ht="21.75" customHeight="1" x14ac:dyDescent="0.45">
      <c r="A90" s="116">
        <v>2</v>
      </c>
      <c r="B90" s="863" t="s">
        <v>141</v>
      </c>
      <c r="C90" s="874"/>
      <c r="D90" s="861"/>
      <c r="E90" s="917">
        <f>H4</f>
        <v>0</v>
      </c>
      <c r="F90" s="918"/>
      <c r="G90" s="566"/>
      <c r="H90" s="566"/>
      <c r="I90" s="566"/>
      <c r="J90" s="566"/>
      <c r="K90" s="164">
        <v>4</v>
      </c>
      <c r="L90" s="966" t="s">
        <v>157</v>
      </c>
      <c r="M90" s="991"/>
      <c r="N90" s="967"/>
      <c r="O90" s="917" t="e">
        <f>(O89*U31)/U28</f>
        <v>#DIV/0!</v>
      </c>
      <c r="P90" s="918"/>
      <c r="Q90" s="163"/>
      <c r="R90" s="163"/>
      <c r="S90" s="163"/>
      <c r="T90" s="163"/>
      <c r="U90" s="163"/>
      <c r="V90" s="163"/>
    </row>
    <row r="91" spans="1:22" ht="20.25" customHeight="1" x14ac:dyDescent="0.45">
      <c r="A91" s="116">
        <v>3</v>
      </c>
      <c r="B91" s="863" t="s">
        <v>142</v>
      </c>
      <c r="C91" s="874"/>
      <c r="D91" s="861"/>
      <c r="E91" s="955" t="e">
        <f>E89/E90</f>
        <v>#DIV/0!</v>
      </c>
      <c r="F91" s="956"/>
      <c r="G91" s="566"/>
      <c r="H91" s="566"/>
      <c r="I91" s="566"/>
      <c r="J91" s="566"/>
      <c r="K91" s="578">
        <v>5</v>
      </c>
      <c r="L91" s="1018" t="s">
        <v>158</v>
      </c>
      <c r="M91" s="1019"/>
      <c r="N91" s="1020"/>
      <c r="O91" s="925">
        <f>AE39</f>
        <v>0</v>
      </c>
      <c r="P91" s="926"/>
      <c r="Q91" s="163"/>
      <c r="R91" s="163"/>
      <c r="S91" s="163"/>
      <c r="T91" s="163"/>
      <c r="U91" s="163"/>
      <c r="V91" s="163"/>
    </row>
    <row r="92" spans="1:22" ht="20.25" customHeight="1" x14ac:dyDescent="0.45">
      <c r="A92" s="116">
        <v>4</v>
      </c>
      <c r="B92" s="863" t="s">
        <v>143</v>
      </c>
      <c r="C92" s="874"/>
      <c r="D92" s="861"/>
      <c r="E92" s="917">
        <f>D33</f>
        <v>0</v>
      </c>
      <c r="F92" s="918"/>
      <c r="G92" s="566"/>
      <c r="H92" s="566"/>
      <c r="I92" s="566"/>
      <c r="J92" s="566"/>
      <c r="K92" s="164">
        <v>6</v>
      </c>
      <c r="L92" s="966" t="s">
        <v>159</v>
      </c>
      <c r="M92" s="991"/>
      <c r="N92" s="967"/>
      <c r="O92" s="917" t="e">
        <f>(M27/M28)*100</f>
        <v>#DIV/0!</v>
      </c>
      <c r="P92" s="918"/>
      <c r="Q92" s="163"/>
      <c r="R92" s="163"/>
      <c r="S92" s="163"/>
      <c r="T92" s="163"/>
      <c r="U92" s="163"/>
      <c r="V92" s="163"/>
    </row>
    <row r="93" spans="1:22" ht="20.25" customHeight="1" x14ac:dyDescent="0.45">
      <c r="A93" s="116">
        <v>5</v>
      </c>
      <c r="B93" s="863" t="s">
        <v>144</v>
      </c>
      <c r="C93" s="874"/>
      <c r="D93" s="861"/>
      <c r="E93" s="917" t="e">
        <f>(D33/B33)*100</f>
        <v>#DIV/0!</v>
      </c>
      <c r="F93" s="918"/>
      <c r="G93" s="158"/>
      <c r="H93" s="165"/>
      <c r="I93" s="158"/>
      <c r="J93" s="158"/>
      <c r="K93" s="164">
        <v>7</v>
      </c>
      <c r="L93" s="966" t="s">
        <v>160</v>
      </c>
      <c r="M93" s="991"/>
      <c r="N93" s="967"/>
      <c r="O93" s="917" t="e">
        <f>(M24/M28)*100</f>
        <v>#DIV/0!</v>
      </c>
      <c r="P93" s="918"/>
      <c r="Q93" s="163"/>
      <c r="R93" s="163"/>
      <c r="S93" s="163"/>
      <c r="T93" s="163"/>
      <c r="U93" s="163"/>
      <c r="V93" s="163"/>
    </row>
    <row r="94" spans="1:22" ht="21" customHeight="1" x14ac:dyDescent="0.45">
      <c r="A94" s="116">
        <v>6</v>
      </c>
      <c r="B94" s="863" t="s">
        <v>145</v>
      </c>
      <c r="C94" s="874"/>
      <c r="D94" s="861"/>
      <c r="E94" s="917" t="e">
        <f>(F33/B33)*100</f>
        <v>#DIV/0!</v>
      </c>
      <c r="F94" s="918"/>
      <c r="G94" s="158"/>
      <c r="H94" s="158"/>
      <c r="I94" s="158"/>
      <c r="J94" s="158"/>
      <c r="K94" s="164">
        <v>8</v>
      </c>
      <c r="L94" s="966" t="s">
        <v>161</v>
      </c>
      <c r="M94" s="991"/>
      <c r="N94" s="967"/>
      <c r="O94" s="917" t="e">
        <f>(U27/U31)*100</f>
        <v>#DIV/0!</v>
      </c>
      <c r="P94" s="918"/>
      <c r="Q94" s="163"/>
      <c r="R94" s="163"/>
      <c r="S94" s="163"/>
      <c r="T94" s="163"/>
      <c r="U94" s="163"/>
      <c r="V94" s="163"/>
    </row>
    <row r="95" spans="1:22" ht="21" customHeight="1" thickBot="1" x14ac:dyDescent="0.5">
      <c r="A95" s="116">
        <v>7</v>
      </c>
      <c r="B95" s="863" t="s">
        <v>146</v>
      </c>
      <c r="C95" s="874"/>
      <c r="D95" s="861"/>
      <c r="E95" s="917" t="e">
        <f>(H33/B33)*100</f>
        <v>#DIV/0!</v>
      </c>
      <c r="F95" s="918"/>
      <c r="G95" s="158"/>
      <c r="H95" s="158"/>
      <c r="I95" s="747"/>
      <c r="J95" s="747"/>
      <c r="K95" s="25">
        <v>9</v>
      </c>
      <c r="L95" s="1009" t="s">
        <v>162</v>
      </c>
      <c r="M95" s="1010"/>
      <c r="N95" s="1011"/>
      <c r="O95" s="994" t="e">
        <f>(T19/T22)*100</f>
        <v>#DIV/0!</v>
      </c>
      <c r="P95" s="995"/>
      <c r="Q95" s="163"/>
      <c r="R95" s="163"/>
      <c r="S95" s="163"/>
      <c r="T95" s="163"/>
      <c r="U95" s="163"/>
      <c r="V95" s="163"/>
    </row>
    <row r="96" spans="1:22" ht="20.25" customHeight="1" thickTop="1" x14ac:dyDescent="0.45">
      <c r="A96" s="116">
        <v>8</v>
      </c>
      <c r="B96" s="863" t="s">
        <v>147</v>
      </c>
      <c r="C96" s="874"/>
      <c r="D96" s="861"/>
      <c r="E96" s="917" t="e">
        <f>(J33/B33)*100</f>
        <v>#DIV/0!</v>
      </c>
      <c r="F96" s="918"/>
      <c r="G96" s="158"/>
      <c r="H96" s="158"/>
      <c r="I96" s="158"/>
      <c r="J96" s="158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</row>
    <row r="97" spans="1:22" ht="20.25" customHeight="1" thickBot="1" x14ac:dyDescent="0.5">
      <c r="A97" s="116">
        <v>9</v>
      </c>
      <c r="B97" s="863" t="s">
        <v>148</v>
      </c>
      <c r="C97" s="874"/>
      <c r="D97" s="861"/>
      <c r="E97" s="917" t="e">
        <f>(B34/B33)*100</f>
        <v>#DIV/0!</v>
      </c>
      <c r="F97" s="918"/>
      <c r="G97" s="158"/>
      <c r="H97" s="158"/>
      <c r="I97" s="158"/>
      <c r="J97" s="158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</row>
    <row r="98" spans="1:22" ht="24" customHeight="1" thickTop="1" x14ac:dyDescent="0.45">
      <c r="A98" s="116">
        <v>10</v>
      </c>
      <c r="B98" s="863" t="s">
        <v>149</v>
      </c>
      <c r="C98" s="874"/>
      <c r="D98" s="861"/>
      <c r="E98" s="917" t="e">
        <f>((H33+B34)/J33)*100</f>
        <v>#DIV/0!</v>
      </c>
      <c r="F98" s="918"/>
      <c r="G98" s="158"/>
      <c r="H98" s="158"/>
      <c r="I98" s="158"/>
      <c r="J98" s="158"/>
      <c r="K98" s="1021" t="s">
        <v>153</v>
      </c>
      <c r="L98" s="1022"/>
      <c r="M98" s="1022"/>
      <c r="N98" s="1022"/>
      <c r="O98" s="1022"/>
      <c r="P98" s="1023"/>
      <c r="Q98" s="163"/>
      <c r="R98" s="163"/>
      <c r="S98" s="163"/>
      <c r="T98" s="163"/>
      <c r="U98" s="163"/>
      <c r="V98" s="163"/>
    </row>
    <row r="99" spans="1:22" ht="20.25" customHeight="1" thickBot="1" x14ac:dyDescent="0.5">
      <c r="A99" s="116">
        <v>11</v>
      </c>
      <c r="B99" s="863" t="s">
        <v>150</v>
      </c>
      <c r="C99" s="874"/>
      <c r="D99" s="861"/>
      <c r="E99" s="917" t="e">
        <f>(O87-O100)/10</f>
        <v>#DIV/0!</v>
      </c>
      <c r="F99" s="918"/>
      <c r="G99" s="158"/>
      <c r="H99" s="158"/>
      <c r="I99" s="158"/>
      <c r="J99" s="158"/>
      <c r="K99" s="25" t="s">
        <v>137</v>
      </c>
      <c r="L99" s="1009" t="s">
        <v>138</v>
      </c>
      <c r="M99" s="1010"/>
      <c r="N99" s="1011"/>
      <c r="O99" s="1009" t="s">
        <v>139</v>
      </c>
      <c r="P99" s="1012"/>
      <c r="Q99" s="163"/>
    </row>
    <row r="100" spans="1:22" ht="21" customHeight="1" thickTop="1" x14ac:dyDescent="0.45">
      <c r="A100" s="116">
        <v>12</v>
      </c>
      <c r="B100" s="863" t="s">
        <v>246</v>
      </c>
      <c r="C100" s="874"/>
      <c r="D100" s="861"/>
      <c r="E100" s="917" t="e">
        <f>(D34/F34)*100</f>
        <v>#DIV/0!</v>
      </c>
      <c r="F100" s="918"/>
      <c r="G100" s="158"/>
      <c r="H100" s="158"/>
      <c r="I100" s="158"/>
      <c r="J100" s="165"/>
      <c r="K100" s="10">
        <v>1</v>
      </c>
      <c r="L100" s="1004" t="s">
        <v>163</v>
      </c>
      <c r="M100" s="1013"/>
      <c r="N100" s="1005"/>
      <c r="O100" s="919" t="e">
        <f>(Q80/B33)*1000</f>
        <v>#DIV/0!</v>
      </c>
      <c r="P100" s="920"/>
      <c r="Q100" s="163"/>
    </row>
    <row r="101" spans="1:22" ht="20.25" customHeight="1" x14ac:dyDescent="0.45">
      <c r="A101" s="118">
        <v>13</v>
      </c>
      <c r="B101" s="927" t="s">
        <v>247</v>
      </c>
      <c r="C101" s="947"/>
      <c r="D101" s="928"/>
      <c r="E101" s="999" t="e">
        <f>(J30/H34)*100</f>
        <v>#DIV/0!</v>
      </c>
      <c r="F101" s="1000"/>
      <c r="G101" s="158"/>
      <c r="H101" s="158"/>
      <c r="I101" s="158"/>
      <c r="J101" s="165"/>
      <c r="K101" s="164">
        <v>2</v>
      </c>
      <c r="L101" s="966" t="s">
        <v>164</v>
      </c>
      <c r="M101" s="991"/>
      <c r="N101" s="967"/>
      <c r="O101" s="1016" t="e">
        <f>(Q25/S25)*100</f>
        <v>#DIV/0!</v>
      </c>
      <c r="P101" s="1017"/>
      <c r="Q101" s="163"/>
    </row>
    <row r="102" spans="1:22" ht="21" customHeight="1" thickBot="1" x14ac:dyDescent="0.6">
      <c r="A102" s="586">
        <v>14</v>
      </c>
      <c r="B102" s="585" t="s">
        <v>151</v>
      </c>
      <c r="C102" s="584"/>
      <c r="D102" s="587"/>
      <c r="E102" s="1006" t="e">
        <f>(I4/H4)*100</f>
        <v>#DIV/0!</v>
      </c>
      <c r="F102" s="1007"/>
      <c r="G102" s="158"/>
      <c r="H102" s="158"/>
      <c r="I102" s="158"/>
      <c r="J102" s="158"/>
      <c r="K102" s="164">
        <v>3</v>
      </c>
      <c r="L102" s="966" t="s">
        <v>165</v>
      </c>
      <c r="M102" s="991"/>
      <c r="N102" s="967"/>
      <c r="O102" s="917" t="e">
        <f>(U77/S25)*1000</f>
        <v>#DIV/0!</v>
      </c>
      <c r="P102" s="918"/>
      <c r="Q102" s="163"/>
    </row>
    <row r="103" spans="1:22" ht="20.25" customHeight="1" thickTop="1" x14ac:dyDescent="0.45">
      <c r="A103" s="163"/>
      <c r="B103" s="163"/>
      <c r="C103" s="163"/>
      <c r="D103" s="163"/>
      <c r="E103" s="163"/>
      <c r="F103" s="163"/>
      <c r="G103" s="158"/>
      <c r="H103" s="158"/>
      <c r="I103" s="158"/>
      <c r="J103" s="158"/>
      <c r="K103" s="164">
        <v>4</v>
      </c>
      <c r="L103" s="966" t="s">
        <v>166</v>
      </c>
      <c r="M103" s="991"/>
      <c r="N103" s="967"/>
      <c r="O103" s="917" t="e">
        <f>(U78/S25)*1000</f>
        <v>#DIV/0!</v>
      </c>
      <c r="P103" s="918"/>
      <c r="Q103" s="163"/>
    </row>
    <row r="104" spans="1:22" ht="20.25" customHeight="1" x14ac:dyDescent="0.45">
      <c r="A104" s="163"/>
      <c r="B104" s="163"/>
      <c r="C104" s="163"/>
      <c r="D104" s="163"/>
      <c r="E104" s="163"/>
      <c r="F104" s="163"/>
      <c r="G104" s="158"/>
      <c r="H104" s="158"/>
      <c r="I104" s="158"/>
      <c r="J104" s="158"/>
      <c r="K104" s="164">
        <v>5</v>
      </c>
      <c r="L104" s="966" t="s">
        <v>167</v>
      </c>
      <c r="M104" s="991"/>
      <c r="N104" s="967"/>
      <c r="O104" s="917" t="e">
        <f>(U76/S25)*1000</f>
        <v>#DIV/0!</v>
      </c>
      <c r="P104" s="918"/>
      <c r="Q104" s="163"/>
    </row>
    <row r="105" spans="1:22" ht="19.5" customHeight="1" x14ac:dyDescent="0.45">
      <c r="A105" s="163"/>
      <c r="B105" s="163"/>
      <c r="C105" s="163"/>
      <c r="D105" s="163"/>
      <c r="E105" s="163"/>
      <c r="F105" s="163"/>
      <c r="G105" s="158"/>
      <c r="H105" s="158"/>
      <c r="I105" s="158"/>
      <c r="J105" s="158"/>
      <c r="K105" s="168">
        <v>6</v>
      </c>
      <c r="L105" s="966" t="s">
        <v>168</v>
      </c>
      <c r="M105" s="991"/>
      <c r="N105" s="967"/>
      <c r="O105" s="917" t="e">
        <f>(U75/S25)*1000</f>
        <v>#DIV/0!</v>
      </c>
      <c r="P105" s="918"/>
      <c r="Q105" s="163"/>
    </row>
    <row r="106" spans="1:22" ht="21.75" customHeight="1" thickBot="1" x14ac:dyDescent="0.5">
      <c r="A106" s="1001" t="s">
        <v>174</v>
      </c>
      <c r="B106" s="1001"/>
      <c r="C106" s="1001"/>
      <c r="D106" s="1001"/>
      <c r="E106" s="163"/>
      <c r="F106" s="163"/>
      <c r="G106" s="158"/>
      <c r="H106" s="158"/>
      <c r="I106" s="158"/>
      <c r="J106" s="158"/>
      <c r="K106" s="169">
        <v>7</v>
      </c>
      <c r="L106" s="1009" t="s">
        <v>169</v>
      </c>
      <c r="M106" s="1010"/>
      <c r="N106" s="1011"/>
      <c r="O106" s="940" t="e">
        <f>(D52/S25)*100000</f>
        <v>#DIV/0!</v>
      </c>
      <c r="P106" s="941"/>
      <c r="Q106" s="163"/>
      <c r="R106" s="163"/>
      <c r="S106" s="163"/>
      <c r="T106" s="163"/>
      <c r="U106" s="163"/>
      <c r="V106" s="163"/>
    </row>
    <row r="107" spans="1:22" ht="21" customHeight="1" thickTop="1" thickBot="1" x14ac:dyDescent="0.5">
      <c r="A107" s="166" t="s">
        <v>137</v>
      </c>
      <c r="B107" s="1002" t="s">
        <v>174</v>
      </c>
      <c r="C107" s="1003"/>
      <c r="D107" s="167" t="s">
        <v>139</v>
      </c>
      <c r="E107" s="163"/>
      <c r="F107" s="163"/>
      <c r="G107" s="158"/>
      <c r="H107" s="158"/>
      <c r="I107" s="158"/>
      <c r="J107" s="158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</row>
    <row r="108" spans="1:22" ht="21" customHeight="1" thickTop="1" x14ac:dyDescent="0.45">
      <c r="A108" s="159">
        <v>1</v>
      </c>
      <c r="B108" s="1004" t="s">
        <v>76</v>
      </c>
      <c r="C108" s="1005"/>
      <c r="D108" s="425" t="e">
        <f>(L16/I13)*1000</f>
        <v>#DIV/0!</v>
      </c>
      <c r="E108" s="163"/>
      <c r="F108" s="163"/>
      <c r="G108" s="158"/>
      <c r="H108" s="158"/>
      <c r="I108" s="158"/>
      <c r="J108" s="158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</row>
    <row r="109" spans="1:22" ht="19.5" customHeight="1" x14ac:dyDescent="0.45">
      <c r="A109" s="159">
        <v>2</v>
      </c>
      <c r="B109" s="966" t="s">
        <v>77</v>
      </c>
      <c r="C109" s="967"/>
      <c r="D109" s="427" t="e">
        <f>(M16/(I14+I15))*1000</f>
        <v>#DIV/0!</v>
      </c>
      <c r="E109" s="163"/>
      <c r="F109" s="163"/>
      <c r="G109" s="158"/>
      <c r="H109" s="158"/>
      <c r="I109" s="158"/>
      <c r="J109" s="158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</row>
    <row r="110" spans="1:22" ht="24" customHeight="1" x14ac:dyDescent="0.45">
      <c r="A110" s="164">
        <v>3</v>
      </c>
      <c r="B110" s="966" t="s">
        <v>78</v>
      </c>
      <c r="C110" s="967"/>
      <c r="D110" s="427" t="e">
        <f>(N16/I16)*1000</f>
        <v>#DIV/0!</v>
      </c>
      <c r="E110" s="163"/>
      <c r="F110" s="163"/>
      <c r="G110" s="158"/>
      <c r="H110" s="158"/>
      <c r="I110" s="158"/>
      <c r="J110" s="158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</row>
    <row r="111" spans="1:22" ht="24" customHeight="1" x14ac:dyDescent="0.45">
      <c r="A111" s="164">
        <v>4</v>
      </c>
      <c r="B111" s="966" t="s">
        <v>79</v>
      </c>
      <c r="C111" s="967"/>
      <c r="D111" s="427" t="e">
        <f>(O16/I17)*1000</f>
        <v>#DIV/0!</v>
      </c>
      <c r="E111" s="170"/>
      <c r="F111" s="170"/>
      <c r="G111" s="158"/>
      <c r="H111" s="158"/>
      <c r="I111" s="158"/>
      <c r="J111" s="158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</row>
    <row r="112" spans="1:22" ht="19.5" customHeight="1" x14ac:dyDescent="0.45">
      <c r="A112" s="164">
        <v>5</v>
      </c>
      <c r="B112" s="966" t="s">
        <v>80</v>
      </c>
      <c r="C112" s="967"/>
      <c r="D112" s="427" t="e">
        <f>(P16/I18)*1000</f>
        <v>#DIV/0!</v>
      </c>
      <c r="E112" s="170"/>
      <c r="F112" s="170"/>
      <c r="G112" s="158"/>
      <c r="H112" s="158"/>
      <c r="I112" s="158"/>
      <c r="J112" s="158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</row>
    <row r="113" spans="1:22" ht="18.75" customHeight="1" x14ac:dyDescent="0.45">
      <c r="A113" s="164">
        <v>6</v>
      </c>
      <c r="B113" s="966" t="s">
        <v>81</v>
      </c>
      <c r="C113" s="967"/>
      <c r="D113" s="427" t="e">
        <f>(Q16/I19)*1000</f>
        <v>#DIV/0!</v>
      </c>
      <c r="E113" s="170"/>
      <c r="F113" s="170"/>
      <c r="G113" s="158"/>
      <c r="H113" s="158"/>
      <c r="I113" s="158"/>
      <c r="J113" s="158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</row>
    <row r="114" spans="1:22" ht="21" customHeight="1" x14ac:dyDescent="0.45">
      <c r="A114" s="168">
        <v>7</v>
      </c>
      <c r="B114" s="966" t="s">
        <v>82</v>
      </c>
      <c r="C114" s="967"/>
      <c r="D114" s="427" t="e">
        <f>(R16/I20)*1000</f>
        <v>#DIV/0!</v>
      </c>
      <c r="E114" s="171"/>
      <c r="F114" s="171"/>
      <c r="G114" s="158"/>
      <c r="H114" s="158"/>
      <c r="I114" s="158"/>
      <c r="J114" s="158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</row>
    <row r="115" spans="1:22" ht="21" customHeight="1" x14ac:dyDescent="0.2">
      <c r="A115" s="172">
        <v>8</v>
      </c>
      <c r="B115" s="986" t="s">
        <v>83</v>
      </c>
      <c r="C115" s="987"/>
      <c r="D115" s="427" t="e">
        <f>(S16/I21)*1000</f>
        <v>#DIV/0!</v>
      </c>
      <c r="E115" s="171"/>
      <c r="F115" s="171"/>
      <c r="G115" s="163"/>
      <c r="H115" s="163"/>
      <c r="I115" s="163"/>
      <c r="J115" s="163"/>
    </row>
    <row r="116" spans="1:22" ht="21" customHeight="1" x14ac:dyDescent="0.2">
      <c r="A116" s="593">
        <v>9</v>
      </c>
      <c r="B116" s="991" t="s">
        <v>245</v>
      </c>
      <c r="C116" s="967"/>
      <c r="D116" s="427" t="e">
        <f>(T16/I22)*1000</f>
        <v>#DIV/0!</v>
      </c>
      <c r="E116" s="171"/>
      <c r="F116" s="171"/>
      <c r="G116" s="163"/>
      <c r="H116" s="163"/>
      <c r="I116" s="163"/>
      <c r="J116" s="163"/>
    </row>
    <row r="117" spans="1:22" ht="18.75" customHeight="1" x14ac:dyDescent="0.2">
      <c r="A117" s="966" t="s">
        <v>175</v>
      </c>
      <c r="B117" s="991"/>
      <c r="C117" s="967"/>
      <c r="D117" s="428" t="e">
        <f>D108+D109+D110+D111+D112+D113+D114+D115</f>
        <v>#DIV/0!</v>
      </c>
      <c r="E117" s="170"/>
      <c r="F117" s="170"/>
      <c r="G117" s="163"/>
      <c r="H117" s="163"/>
      <c r="I117" s="163"/>
      <c r="J117" s="163"/>
    </row>
    <row r="118" spans="1:22" ht="21.75" customHeight="1" x14ac:dyDescent="0.2">
      <c r="A118" s="81"/>
      <c r="B118" s="750"/>
      <c r="C118" s="750"/>
      <c r="D118" s="750"/>
      <c r="E118" s="750"/>
      <c r="F118" s="750"/>
    </row>
    <row r="119" spans="1:22" ht="20.25" customHeight="1" x14ac:dyDescent="0.2">
      <c r="A119" s="81"/>
      <c r="B119" s="750"/>
      <c r="C119" s="750"/>
      <c r="D119" s="750"/>
      <c r="E119" s="750"/>
      <c r="F119" s="750"/>
    </row>
    <row r="120" spans="1:22" ht="17.25" customHeight="1" x14ac:dyDescent="0.2">
      <c r="A120" s="81"/>
      <c r="B120" s="750"/>
      <c r="C120" s="750"/>
      <c r="D120" s="750"/>
      <c r="E120" s="750"/>
      <c r="F120" s="750"/>
    </row>
    <row r="121" spans="1:22" ht="18" x14ac:dyDescent="0.2">
      <c r="A121" s="81"/>
      <c r="B121" s="750"/>
      <c r="C121" s="750"/>
      <c r="D121" s="750"/>
      <c r="E121" s="750"/>
      <c r="F121" s="750"/>
    </row>
  </sheetData>
  <mergeCells count="276">
    <mergeCell ref="X55:AB55"/>
    <mergeCell ref="AC55:AF55"/>
    <mergeCell ref="W56:X56"/>
    <mergeCell ref="Y12:Z13"/>
    <mergeCell ref="AA12:AB13"/>
    <mergeCell ref="X14:X15"/>
    <mergeCell ref="Y14:Z15"/>
    <mergeCell ref="AA14:AB15"/>
    <mergeCell ref="Y32:AC32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O104:P104"/>
    <mergeCell ref="I95:J95"/>
    <mergeCell ref="O93:P93"/>
    <mergeCell ref="L94:N94"/>
    <mergeCell ref="O94:P94"/>
    <mergeCell ref="L105:N105"/>
    <mergeCell ref="O105:P105"/>
    <mergeCell ref="L106:N106"/>
    <mergeCell ref="O106:P106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B111:C111"/>
    <mergeCell ref="B112:C112"/>
    <mergeCell ref="A117:C117"/>
    <mergeCell ref="K85:P85"/>
    <mergeCell ref="L86:N86"/>
    <mergeCell ref="O86:P86"/>
    <mergeCell ref="L87:N87"/>
    <mergeCell ref="O87:P87"/>
    <mergeCell ref="L88:N88"/>
    <mergeCell ref="O88:P88"/>
    <mergeCell ref="L89:N89"/>
    <mergeCell ref="O89:P89"/>
    <mergeCell ref="L90:N90"/>
    <mergeCell ref="O90:P90"/>
    <mergeCell ref="L91:N91"/>
    <mergeCell ref="O91:P91"/>
    <mergeCell ref="L92:N92"/>
    <mergeCell ref="O92:P92"/>
    <mergeCell ref="L93:N93"/>
    <mergeCell ref="L95:N95"/>
    <mergeCell ref="K98:P98"/>
    <mergeCell ref="L99:N99"/>
    <mergeCell ref="H85:I86"/>
    <mergeCell ref="L104:N104"/>
    <mergeCell ref="B100:D100"/>
    <mergeCell ref="E100:F100"/>
    <mergeCell ref="B101:D101"/>
    <mergeCell ref="E101:F101"/>
    <mergeCell ref="A106:D106"/>
    <mergeCell ref="B107:C107"/>
    <mergeCell ref="B108:C108"/>
    <mergeCell ref="B109:C109"/>
    <mergeCell ref="B110:C110"/>
    <mergeCell ref="E102:F102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K3:K5"/>
    <mergeCell ref="L3:M4"/>
    <mergeCell ref="N3:O4"/>
    <mergeCell ref="P3:U3"/>
    <mergeCell ref="P4:Q4"/>
    <mergeCell ref="R4:S4"/>
    <mergeCell ref="B6:D6"/>
    <mergeCell ref="I23:J23"/>
    <mergeCell ref="R21:S21"/>
    <mergeCell ref="T21:U21"/>
    <mergeCell ref="K2:U2"/>
    <mergeCell ref="X12:X13"/>
    <mergeCell ref="C12:D12"/>
    <mergeCell ref="F12:G12"/>
    <mergeCell ref="I12:J12"/>
    <mergeCell ref="K11:K13"/>
    <mergeCell ref="L12:L13"/>
    <mergeCell ref="M12:M13"/>
    <mergeCell ref="N12:N13"/>
    <mergeCell ref="O12:O13"/>
    <mergeCell ref="P12:P13"/>
    <mergeCell ref="Q12:Q13"/>
    <mergeCell ref="R12:R13"/>
    <mergeCell ref="S12:S13"/>
    <mergeCell ref="C8:D8"/>
    <mergeCell ref="F8:G8"/>
    <mergeCell ref="I8:J8"/>
    <mergeCell ref="F4:G4"/>
    <mergeCell ref="K23:L23"/>
    <mergeCell ref="C9:D9"/>
    <mergeCell ref="F9:G9"/>
    <mergeCell ref="N23:O23"/>
    <mergeCell ref="K18:K20"/>
    <mergeCell ref="L18:O18"/>
    <mergeCell ref="L19:L20"/>
    <mergeCell ref="M19:O19"/>
    <mergeCell ref="R19:S19"/>
    <mergeCell ref="T19:U19"/>
    <mergeCell ref="S24:T24"/>
    <mergeCell ref="U24:V24"/>
    <mergeCell ref="R22:S22"/>
    <mergeCell ref="T22:U22"/>
    <mergeCell ref="K24:L24"/>
    <mergeCell ref="Q24:R24"/>
    <mergeCell ref="R20:S20"/>
    <mergeCell ref="T20:U20"/>
    <mergeCell ref="K25:L25"/>
    <mergeCell ref="O25:P25"/>
    <mergeCell ref="Q25:R25"/>
    <mergeCell ref="S25:T25"/>
    <mergeCell ref="U25:V25"/>
    <mergeCell ref="I25:J25"/>
    <mergeCell ref="I24:J24"/>
    <mergeCell ref="F28:G28"/>
    <mergeCell ref="I28:J28"/>
    <mergeCell ref="K26:L26"/>
    <mergeCell ref="C29:D29"/>
    <mergeCell ref="F29:G29"/>
    <mergeCell ref="I29:J29"/>
    <mergeCell ref="K27:L27"/>
    <mergeCell ref="N27:R27"/>
    <mergeCell ref="I26:J26"/>
    <mergeCell ref="N31:R31"/>
    <mergeCell ref="AC31:AD31"/>
    <mergeCell ref="K28:L28"/>
    <mergeCell ref="N28:R28"/>
    <mergeCell ref="N29:R29"/>
    <mergeCell ref="AC29:AD29"/>
    <mergeCell ref="N30:R30"/>
    <mergeCell ref="AC30:AD30"/>
    <mergeCell ref="C28:D28"/>
    <mergeCell ref="I27:J27"/>
    <mergeCell ref="N33:T33"/>
    <mergeCell ref="T50:U50"/>
    <mergeCell ref="R35:S35"/>
    <mergeCell ref="T35:U35"/>
    <mergeCell ref="L47:M47"/>
    <mergeCell ref="L48:M48"/>
    <mergeCell ref="L49:M49"/>
    <mergeCell ref="L41:M41"/>
    <mergeCell ref="L42:M42"/>
    <mergeCell ref="L43:M43"/>
    <mergeCell ref="L44:M44"/>
    <mergeCell ref="L45:M45"/>
    <mergeCell ref="L46:M46"/>
    <mergeCell ref="L37:M37"/>
    <mergeCell ref="L38:M38"/>
    <mergeCell ref="L39:M39"/>
    <mergeCell ref="L40:M40"/>
    <mergeCell ref="A38:B38"/>
    <mergeCell ref="L35:M36"/>
    <mergeCell ref="N35:O35"/>
    <mergeCell ref="P35:Q35"/>
    <mergeCell ref="K56:S56"/>
    <mergeCell ref="K59:K60"/>
    <mergeCell ref="K61:K62"/>
    <mergeCell ref="K63:K64"/>
    <mergeCell ref="K65:L65"/>
    <mergeCell ref="L50:M50"/>
    <mergeCell ref="N50:O50"/>
    <mergeCell ref="P50:Q50"/>
    <mergeCell ref="R50:S50"/>
    <mergeCell ref="A39:A43"/>
    <mergeCell ref="A44:A48"/>
    <mergeCell ref="E99:F99"/>
    <mergeCell ref="AC69:AE69"/>
    <mergeCell ref="AC70:AE70"/>
    <mergeCell ref="AC71:AE71"/>
    <mergeCell ref="E95:F95"/>
    <mergeCell ref="R89:T89"/>
    <mergeCell ref="AC72:AE72"/>
    <mergeCell ref="AC73:AE73"/>
    <mergeCell ref="K78:K79"/>
    <mergeCell ref="R78:T78"/>
    <mergeCell ref="U78:V78"/>
    <mergeCell ref="R79:T79"/>
    <mergeCell ref="U79:V79"/>
    <mergeCell ref="K80:K81"/>
    <mergeCell ref="R80:T80"/>
    <mergeCell ref="U80:V80"/>
    <mergeCell ref="R81:T81"/>
    <mergeCell ref="U81:V81"/>
    <mergeCell ref="K68:K69"/>
    <mergeCell ref="K70:K71"/>
    <mergeCell ref="O95:P95"/>
    <mergeCell ref="A87:F87"/>
    <mergeCell ref="B88:D88"/>
    <mergeCell ref="B89:D89"/>
    <mergeCell ref="E90:F90"/>
    <mergeCell ref="B91:D91"/>
    <mergeCell ref="W57:W59"/>
    <mergeCell ref="W60:W62"/>
    <mergeCell ref="W65:X65"/>
    <mergeCell ref="W66:W68"/>
    <mergeCell ref="W69:W71"/>
    <mergeCell ref="K72:K73"/>
    <mergeCell ref="R75:T75"/>
    <mergeCell ref="U75:V75"/>
    <mergeCell ref="K76:K77"/>
    <mergeCell ref="R76:T76"/>
    <mergeCell ref="U76:V76"/>
    <mergeCell ref="R77:T77"/>
    <mergeCell ref="U77:V77"/>
    <mergeCell ref="E89:F89"/>
    <mergeCell ref="G84:J84"/>
    <mergeCell ref="K83:O83"/>
    <mergeCell ref="B120:D120"/>
    <mergeCell ref="E120:F120"/>
    <mergeCell ref="A84:F84"/>
    <mergeCell ref="B85:D85"/>
    <mergeCell ref="E85:F85"/>
    <mergeCell ref="A86:F86"/>
    <mergeCell ref="E91:F91"/>
    <mergeCell ref="B92:D92"/>
    <mergeCell ref="E92:F92"/>
    <mergeCell ref="B93:D93"/>
    <mergeCell ref="E93:F93"/>
    <mergeCell ref="B94:D94"/>
    <mergeCell ref="E94:F94"/>
    <mergeCell ref="B95:D95"/>
    <mergeCell ref="B96:D96"/>
    <mergeCell ref="E96:F96"/>
    <mergeCell ref="E88:F88"/>
    <mergeCell ref="B97:D97"/>
    <mergeCell ref="E97:F97"/>
    <mergeCell ref="B98:D98"/>
    <mergeCell ref="E98:F98"/>
    <mergeCell ref="B99:D99"/>
    <mergeCell ref="B116:C116"/>
    <mergeCell ref="B90:D90"/>
    <mergeCell ref="L11:T11"/>
    <mergeCell ref="T12:T13"/>
    <mergeCell ref="C11:D11"/>
    <mergeCell ref="F11:G11"/>
    <mergeCell ref="I11:J11"/>
    <mergeCell ref="B121:D121"/>
    <mergeCell ref="E121:F121"/>
    <mergeCell ref="C23:D23"/>
    <mergeCell ref="C24:D24"/>
    <mergeCell ref="C25:D25"/>
    <mergeCell ref="C26:D26"/>
    <mergeCell ref="C27:D27"/>
    <mergeCell ref="B118:D118"/>
    <mergeCell ref="E118:F118"/>
    <mergeCell ref="B119:D119"/>
    <mergeCell ref="E119:F119"/>
    <mergeCell ref="B113:C113"/>
    <mergeCell ref="B114:C114"/>
    <mergeCell ref="B115:C115"/>
    <mergeCell ref="F27:G27"/>
    <mergeCell ref="F26:G26"/>
    <mergeCell ref="F25:G25"/>
    <mergeCell ref="F24:G24"/>
    <mergeCell ref="F23:G23"/>
  </mergeCells>
  <pageMargins left="0.7" right="0.7" top="0.75" bottom="0.75" header="0.3" footer="0.3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121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75" customWidth="1"/>
    <col min="32" max="32" width="7.375" customWidth="1"/>
    <col min="33" max="33" width="6.12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59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29" t="s">
        <v>2</v>
      </c>
      <c r="C2" s="130" t="s">
        <v>3</v>
      </c>
      <c r="D2" s="2"/>
      <c r="E2" s="2"/>
      <c r="F2" s="2"/>
      <c r="G2" s="2"/>
      <c r="H2" s="2"/>
      <c r="K2" s="980" t="s">
        <v>221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51"/>
      <c r="C3" s="551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1"/>
      <c r="C4" s="551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217" t="s">
        <v>177</v>
      </c>
      <c r="AA4" s="217" t="s">
        <v>178</v>
      </c>
      <c r="AB4" s="270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7" t="s">
        <v>38</v>
      </c>
      <c r="M5" s="173" t="s">
        <v>39</v>
      </c>
      <c r="N5" s="173" t="s">
        <v>38</v>
      </c>
      <c r="O5" s="173" t="s">
        <v>39</v>
      </c>
      <c r="P5" s="173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443"/>
      <c r="Z5" s="443"/>
      <c r="AA5" s="443"/>
      <c r="AB5" s="520"/>
    </row>
    <row r="6" spans="1:33" ht="28.5" customHeight="1" thickTop="1" thickBot="1" x14ac:dyDescent="0.6">
      <c r="A6" s="799" t="s">
        <v>185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517"/>
      <c r="AA6" s="517"/>
      <c r="AB6" s="519"/>
    </row>
    <row r="7" spans="1:33" ht="22.5" customHeight="1" thickTop="1" thickBot="1" x14ac:dyDescent="0.45">
      <c r="A7" s="800"/>
      <c r="B7" s="208" t="s">
        <v>7</v>
      </c>
      <c r="C7" s="805" t="s">
        <v>114</v>
      </c>
      <c r="D7" s="806"/>
      <c r="E7" s="208" t="s">
        <v>7</v>
      </c>
      <c r="F7" s="805" t="s">
        <v>114</v>
      </c>
      <c r="G7" s="806"/>
      <c r="H7" s="208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V7" s="301"/>
      <c r="W7" s="8"/>
      <c r="X7" s="8"/>
      <c r="Y7" s="232"/>
      <c r="Z7" s="363">
        <f>Y5+Z5+Y6+Z6</f>
        <v>0</v>
      </c>
      <c r="AA7" s="213"/>
      <c r="AB7" s="213"/>
    </row>
    <row r="8" spans="1:33" ht="20.2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94">
        <f>B8+E8</f>
        <v>0</v>
      </c>
      <c r="I8" s="808">
        <f t="shared" ref="I8" si="0">C8+F8</f>
        <v>0</v>
      </c>
      <c r="J8" s="622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01"/>
      <c r="X8" s="8"/>
      <c r="Z8" s="213"/>
      <c r="AA8" s="213"/>
      <c r="AB8" s="213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78">
        <f>B9+E9</f>
        <v>0</v>
      </c>
      <c r="I9" s="625">
        <f>C9+F9</f>
        <v>0</v>
      </c>
      <c r="J9" s="626"/>
      <c r="X9" s="714" t="s">
        <v>183</v>
      </c>
      <c r="Y9" s="714"/>
      <c r="Z9" s="714"/>
      <c r="AA9" s="223"/>
      <c r="AB9" s="223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389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389">
        <f t="shared" si="1"/>
        <v>0</v>
      </c>
      <c r="I11" s="625">
        <f t="shared" si="1"/>
        <v>0</v>
      </c>
      <c r="J11" s="626"/>
      <c r="K11" s="60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389">
        <f t="shared" si="1"/>
        <v>0</v>
      </c>
      <c r="I12" s="625">
        <f t="shared" si="1"/>
        <v>0</v>
      </c>
      <c r="J12" s="626"/>
      <c r="K12" s="608"/>
      <c r="L12" s="1034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389">
        <f t="shared" si="1"/>
        <v>0</v>
      </c>
      <c r="I13" s="387">
        <f t="shared" si="1"/>
        <v>0</v>
      </c>
      <c r="J13" s="176">
        <f t="shared" ref="J13:J22" si="2">D13+G13</f>
        <v>0</v>
      </c>
      <c r="K13" s="628"/>
      <c r="L13" s="998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389">
        <f t="shared" ref="H14:H29" si="3">B14+E14</f>
        <v>0</v>
      </c>
      <c r="I14" s="389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389">
        <f t="shared" si="3"/>
        <v>0</v>
      </c>
      <c r="I15" s="389">
        <f t="shared" si="4"/>
        <v>0</v>
      </c>
      <c r="J15" s="177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389">
        <f t="shared" si="3"/>
        <v>0</v>
      </c>
      <c r="I16" s="389">
        <f t="shared" si="4"/>
        <v>0</v>
      </c>
      <c r="J16" s="177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213"/>
      <c r="AA16" s="213"/>
      <c r="AB16" s="213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389">
        <f t="shared" si="3"/>
        <v>0</v>
      </c>
      <c r="I17" s="389">
        <f t="shared" si="4"/>
        <v>0</v>
      </c>
      <c r="J17" s="177">
        <f t="shared" si="2"/>
        <v>0</v>
      </c>
      <c r="Z17" s="213"/>
      <c r="AA17" s="213"/>
      <c r="AB17" s="213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389">
        <f t="shared" si="3"/>
        <v>0</v>
      </c>
      <c r="I18" s="389">
        <f t="shared" si="4"/>
        <v>0</v>
      </c>
      <c r="J18" s="177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213"/>
      <c r="AA18" s="213"/>
      <c r="AB18" s="213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389">
        <f t="shared" si="3"/>
        <v>0</v>
      </c>
      <c r="I19" s="389">
        <f t="shared" si="4"/>
        <v>0</v>
      </c>
      <c r="J19" s="177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213"/>
      <c r="AA19" s="213"/>
      <c r="AB19" s="213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389">
        <f t="shared" si="3"/>
        <v>0</v>
      </c>
      <c r="I20" s="389">
        <f t="shared" si="4"/>
        <v>0</v>
      </c>
      <c r="J20" s="177">
        <f t="shared" si="2"/>
        <v>0</v>
      </c>
      <c r="K20" s="628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213"/>
      <c r="AA20" s="213"/>
      <c r="AB20" s="213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389">
        <f t="shared" si="3"/>
        <v>0</v>
      </c>
      <c r="I21" s="389">
        <f t="shared" si="4"/>
        <v>0</v>
      </c>
      <c r="J21" s="177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389">
        <f t="shared" si="3"/>
        <v>0</v>
      </c>
      <c r="I22" s="526">
        <f t="shared" si="4"/>
        <v>0</v>
      </c>
      <c r="J22" s="177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389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389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1.75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389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2.5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389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16.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389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389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" customHeight="1" thickTop="1" thickBot="1" x14ac:dyDescent="0.25">
      <c r="A29" s="240" t="s">
        <v>23</v>
      </c>
      <c r="B29" s="549"/>
      <c r="C29" s="600"/>
      <c r="D29" s="604"/>
      <c r="E29" s="434"/>
      <c r="F29" s="911"/>
      <c r="G29" s="624"/>
      <c r="H29" s="173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8.75" customHeight="1" thickTop="1" thickBot="1" x14ac:dyDescent="0.3">
      <c r="A30" s="241" t="s">
        <v>24</v>
      </c>
      <c r="B30" s="392">
        <f>SUM(B8:B29)</f>
        <v>0</v>
      </c>
      <c r="C30" s="173">
        <f>SUM(C8:C29)</f>
        <v>0</v>
      </c>
      <c r="D30" s="541">
        <f>SUM(D13:D22)</f>
        <v>0</v>
      </c>
      <c r="E30" s="173">
        <f>SUM(E8:E29)</f>
        <v>0</v>
      </c>
      <c r="F30" s="173">
        <f>SUM(F8:F29)</f>
        <v>0</v>
      </c>
      <c r="G30" s="26">
        <f>SUM(G13:G22)</f>
        <v>0</v>
      </c>
      <c r="H30" s="173">
        <f>SUM(H8:H29)</f>
        <v>0</v>
      </c>
      <c r="I30" s="173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213"/>
      <c r="AA30" s="213"/>
      <c r="AB30" s="36"/>
      <c r="AC30" s="750"/>
      <c r="AD30" s="750"/>
    </row>
    <row r="31" spans="1:32" ht="18.75" customHeight="1" thickTop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18"/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229"/>
      <c r="AA31" s="228"/>
      <c r="AB31" s="228"/>
      <c r="AC31" s="752"/>
      <c r="AD31" s="752"/>
    </row>
    <row r="32" spans="1:32" ht="18.75" x14ac:dyDescent="0.2"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227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1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45">
      <c r="A35" s="2"/>
      <c r="B35" s="2"/>
      <c r="C35" s="39"/>
      <c r="D35" s="2"/>
      <c r="E35" s="2"/>
      <c r="F35" s="2"/>
      <c r="G35" s="2"/>
      <c r="H35" s="2"/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I37" s="298"/>
      <c r="K37" s="8"/>
      <c r="L37" s="894" t="s">
        <v>55</v>
      </c>
      <c r="M37" s="809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1044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4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681" t="s">
        <v>57</v>
      </c>
      <c r="M39" s="604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681" t="s">
        <v>58</v>
      </c>
      <c r="M40" s="604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681" t="s">
        <v>59</v>
      </c>
      <c r="M41" s="604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681" t="s">
        <v>60</v>
      </c>
      <c r="M42" s="604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681" t="s">
        <v>61</v>
      </c>
      <c r="M43" s="604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354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681" t="s">
        <v>62</v>
      </c>
      <c r="M44" s="604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681" t="s">
        <v>63</v>
      </c>
      <c r="M45" s="604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681" t="s">
        <v>64</v>
      </c>
      <c r="M46" s="604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681" t="s">
        <v>65</v>
      </c>
      <c r="M47" s="604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892" t="s">
        <v>66</v>
      </c>
      <c r="M48" s="806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269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233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19.5" customHeight="1" thickTop="1" thickBot="1" x14ac:dyDescent="0.25">
      <c r="W57" s="781" t="s">
        <v>251</v>
      </c>
      <c r="X57" s="265" t="s">
        <v>73</v>
      </c>
      <c r="Y57" s="516"/>
      <c r="Z57" s="516"/>
      <c r="AA57" s="516"/>
      <c r="AB57" s="516"/>
      <c r="AC57" s="516"/>
      <c r="AD57" s="516"/>
      <c r="AE57" s="516"/>
      <c r="AF57" s="516"/>
      <c r="AG57" s="516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516"/>
      <c r="Z58" s="516"/>
      <c r="AA58" s="516"/>
      <c r="AB58" s="67"/>
      <c r="AC58" s="67"/>
      <c r="AD58" s="516"/>
      <c r="AE58" s="67"/>
      <c r="AF58" s="516"/>
      <c r="AG58" s="516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516"/>
      <c r="Z59" s="516"/>
      <c r="AA59" s="516"/>
      <c r="AB59" s="68"/>
      <c r="AC59" s="68"/>
      <c r="AD59" s="516"/>
      <c r="AE59" s="68"/>
      <c r="AF59" s="516"/>
      <c r="AG59" s="516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288" t="s">
        <v>73</v>
      </c>
      <c r="Y60" s="516"/>
      <c r="Z60" s="516"/>
      <c r="AA60" s="516"/>
      <c r="AB60" s="516"/>
      <c r="AC60" s="516"/>
      <c r="AD60" s="516"/>
      <c r="AE60" s="516"/>
      <c r="AF60" s="516"/>
      <c r="AG60" s="516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516"/>
      <c r="Z61" s="516"/>
      <c r="AA61" s="516"/>
      <c r="AB61" s="67"/>
      <c r="AC61" s="67"/>
      <c r="AD61" s="516"/>
      <c r="AE61" s="67"/>
      <c r="AF61" s="516"/>
      <c r="AG61" s="516"/>
    </row>
    <row r="62" spans="1:33" ht="27.75" customHeight="1" thickBot="1" x14ac:dyDescent="0.25">
      <c r="K62" s="744"/>
      <c r="L62" s="261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516"/>
      <c r="Z62" s="516"/>
      <c r="AA62" s="516"/>
      <c r="AB62" s="68"/>
      <c r="AC62" s="68"/>
      <c r="AD62" s="516"/>
      <c r="AE62" s="68"/>
      <c r="AF62" s="516"/>
      <c r="AG62" s="516"/>
    </row>
    <row r="63" spans="1:33" ht="26.25" customHeight="1" thickTop="1" x14ac:dyDescent="0.2">
      <c r="K63" s="607" t="s">
        <v>5</v>
      </c>
      <c r="L63" s="216" t="s">
        <v>7</v>
      </c>
      <c r="M63" s="221">
        <f>M59+M61</f>
        <v>0</v>
      </c>
      <c r="N63" s="221">
        <f t="shared" ref="N63:V64" si="7">N59+N61</f>
        <v>0</v>
      </c>
      <c r="O63" s="221">
        <f t="shared" si="7"/>
        <v>0</v>
      </c>
      <c r="P63" s="221">
        <f t="shared" si="7"/>
        <v>0</v>
      </c>
      <c r="Q63" s="221">
        <f t="shared" si="7"/>
        <v>0</v>
      </c>
      <c r="R63" s="221">
        <f t="shared" si="7"/>
        <v>0</v>
      </c>
      <c r="S63" s="221">
        <f t="shared" si="7"/>
        <v>0</v>
      </c>
      <c r="T63" s="221">
        <f t="shared" si="7"/>
        <v>0</v>
      </c>
      <c r="U63" s="221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218">
        <f>M60+M62</f>
        <v>0</v>
      </c>
      <c r="N64" s="218">
        <f t="shared" si="7"/>
        <v>0</v>
      </c>
      <c r="O64" s="218">
        <f t="shared" si="7"/>
        <v>0</v>
      </c>
      <c r="P64" s="218">
        <f t="shared" si="7"/>
        <v>0</v>
      </c>
      <c r="Q64" s="218">
        <f t="shared" si="7"/>
        <v>0</v>
      </c>
      <c r="R64" s="218">
        <f t="shared" si="7"/>
        <v>0</v>
      </c>
      <c r="S64" s="218">
        <f t="shared" si="7"/>
        <v>0</v>
      </c>
      <c r="T64" s="218">
        <f t="shared" si="7"/>
        <v>0</v>
      </c>
      <c r="U64" s="218">
        <f t="shared" si="7"/>
        <v>0</v>
      </c>
      <c r="V64" s="225">
        <f t="shared" si="7"/>
        <v>0</v>
      </c>
    </row>
    <row r="65" spans="11:32" ht="15.75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19.5" customHeight="1" thickTop="1" thickBot="1" x14ac:dyDescent="0.25">
      <c r="K66" s="8"/>
      <c r="L66" s="8"/>
      <c r="W66" s="781" t="s">
        <v>251</v>
      </c>
      <c r="X66" s="214" t="s">
        <v>73</v>
      </c>
      <c r="Y66" s="13">
        <f>Y57+Z57+AA57+AB57+AC57+AD57+AE57+AF57+AG57</f>
        <v>0</v>
      </c>
    </row>
    <row r="67" spans="11:32" ht="50.25" customHeight="1" thickTop="1" thickBot="1" x14ac:dyDescent="0.25">
      <c r="K67" s="305" t="s">
        <v>1</v>
      </c>
      <c r="L67" s="330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9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214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261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216" t="s">
        <v>7</v>
      </c>
      <c r="M72" s="221">
        <f>M68+M70</f>
        <v>0</v>
      </c>
      <c r="N72" s="221">
        <f t="shared" ref="N72:V73" si="8">N68+N70</f>
        <v>0</v>
      </c>
      <c r="O72" s="221">
        <f t="shared" si="8"/>
        <v>0</v>
      </c>
      <c r="P72" s="221">
        <f t="shared" si="8"/>
        <v>0</v>
      </c>
      <c r="Q72" s="221">
        <f t="shared" si="8"/>
        <v>0</v>
      </c>
      <c r="R72" s="221">
        <f t="shared" si="8"/>
        <v>0</v>
      </c>
      <c r="S72" s="221">
        <f t="shared" si="8"/>
        <v>0</v>
      </c>
      <c r="T72" s="221">
        <f t="shared" si="8"/>
        <v>0</v>
      </c>
      <c r="U72" s="221">
        <f t="shared" si="8"/>
        <v>0</v>
      </c>
      <c r="V72" s="73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218">
        <f>M69+M71</f>
        <v>0</v>
      </c>
      <c r="N73" s="218">
        <f t="shared" si="8"/>
        <v>0</v>
      </c>
      <c r="O73" s="218">
        <f t="shared" si="8"/>
        <v>0</v>
      </c>
      <c r="P73" s="218">
        <f t="shared" si="8"/>
        <v>0</v>
      </c>
      <c r="Q73" s="218">
        <f t="shared" si="8"/>
        <v>0</v>
      </c>
      <c r="R73" s="218">
        <f t="shared" si="8"/>
        <v>0</v>
      </c>
      <c r="S73" s="218">
        <f t="shared" si="8"/>
        <v>0</v>
      </c>
      <c r="T73" s="218">
        <f t="shared" si="8"/>
        <v>0</v>
      </c>
      <c r="U73" s="218">
        <f t="shared" si="8"/>
        <v>0</v>
      </c>
      <c r="V73" s="225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8.25" customHeight="1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2.5" customHeight="1" thickTop="1" x14ac:dyDescent="0.45">
      <c r="K76" s="741" t="s">
        <v>251</v>
      </c>
      <c r="L76" s="275" t="s">
        <v>7</v>
      </c>
      <c r="M76" s="518"/>
      <c r="N76" s="518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19.5" customHeight="1" x14ac:dyDescent="0.45">
      <c r="K77" s="742"/>
      <c r="L77" s="11" t="s">
        <v>71</v>
      </c>
      <c r="M77" s="518"/>
      <c r="N77" s="518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17.25" customHeight="1" x14ac:dyDescent="0.45">
      <c r="K78" s="743" t="s">
        <v>252</v>
      </c>
      <c r="L78" s="11" t="s">
        <v>7</v>
      </c>
      <c r="M78" s="518"/>
      <c r="N78" s="518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9.5" customHeight="1" thickBot="1" x14ac:dyDescent="0.5">
      <c r="K79" s="744"/>
      <c r="L79" s="326" t="s">
        <v>71</v>
      </c>
      <c r="M79" s="518"/>
      <c r="N79" s="518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21" customHeight="1" thickTop="1" x14ac:dyDescent="0.45">
      <c r="K80" s="952" t="s">
        <v>5</v>
      </c>
      <c r="L80" s="275" t="s">
        <v>7</v>
      </c>
      <c r="M80" s="415">
        <f t="shared" ref="M80:N80" si="10">M76+M78</f>
        <v>0</v>
      </c>
      <c r="N80" s="419">
        <f t="shared" si="10"/>
        <v>0</v>
      </c>
      <c r="O80" s="28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Bot="1" x14ac:dyDescent="0.5">
      <c r="K81" s="733"/>
      <c r="L81" s="283" t="s">
        <v>71</v>
      </c>
      <c r="M81" s="414">
        <f t="shared" ref="M81:N81" si="11">M77+M79</f>
        <v>0</v>
      </c>
      <c r="N81" s="417">
        <f t="shared" si="11"/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24.75" customHeight="1" thickTop="1" x14ac:dyDescent="0.2">
      <c r="M82" s="372"/>
      <c r="N82" s="372"/>
      <c r="O82" s="372"/>
    </row>
    <row r="83" spans="1:22" ht="27" customHeight="1" x14ac:dyDescent="0.2">
      <c r="K83" s="828" t="s">
        <v>215</v>
      </c>
      <c r="L83" s="828"/>
      <c r="M83" s="828"/>
      <c r="N83" s="828"/>
      <c r="O83" s="828"/>
      <c r="P83" s="828"/>
    </row>
    <row r="84" spans="1:22" ht="19.5" customHeight="1" thickBot="1" x14ac:dyDescent="0.5">
      <c r="A84" s="641"/>
      <c r="B84" s="641"/>
      <c r="C84" s="641"/>
      <c r="D84" s="641"/>
      <c r="E84" s="641"/>
      <c r="F84" s="641"/>
      <c r="G84" s="992" t="s">
        <v>215</v>
      </c>
      <c r="H84" s="992"/>
      <c r="I84" s="992"/>
      <c r="J84" s="992"/>
    </row>
    <row r="85" spans="1:22" ht="19.5" customHeight="1" thickTop="1" x14ac:dyDescent="0.45">
      <c r="A85" s="81"/>
      <c r="B85" s="641"/>
      <c r="C85" s="641"/>
      <c r="D85" s="641"/>
      <c r="E85" s="641"/>
      <c r="F85" s="641"/>
      <c r="G85" s="82"/>
      <c r="H85" s="1031"/>
      <c r="I85" s="1031"/>
      <c r="J85" s="82"/>
      <c r="K85" s="1057" t="s">
        <v>152</v>
      </c>
      <c r="L85" s="855"/>
      <c r="M85" s="855"/>
      <c r="N85" s="855"/>
      <c r="O85" s="855"/>
      <c r="P85" s="856"/>
    </row>
    <row r="86" spans="1:22" ht="21.75" customHeight="1" thickBot="1" x14ac:dyDescent="0.5">
      <c r="A86" s="1032"/>
      <c r="B86" s="1033"/>
      <c r="C86" s="1033"/>
      <c r="D86" s="1033"/>
      <c r="E86" s="1033"/>
      <c r="F86" s="1033"/>
      <c r="G86" s="82"/>
      <c r="H86" s="1031"/>
      <c r="I86" s="1031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21.75" customHeight="1" thickTop="1" thickBot="1" x14ac:dyDescent="0.5">
      <c r="A87" s="1043" t="s">
        <v>136</v>
      </c>
      <c r="B87" s="833"/>
      <c r="C87" s="833"/>
      <c r="D87" s="833"/>
      <c r="E87" s="833"/>
      <c r="F87" s="835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  <c r="V87" s="442"/>
    </row>
    <row r="88" spans="1:22" ht="21.75" customHeight="1" thickTop="1" x14ac:dyDescent="0.45">
      <c r="A88" s="43" t="s">
        <v>137</v>
      </c>
      <c r="B88" s="808" t="s">
        <v>138</v>
      </c>
      <c r="C88" s="621"/>
      <c r="D88" s="809"/>
      <c r="E88" s="1069" t="s">
        <v>139</v>
      </c>
      <c r="F88" s="1070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22.5" customHeight="1" x14ac:dyDescent="0.45">
      <c r="A89" s="41">
        <v>1</v>
      </c>
      <c r="B89" s="600" t="s">
        <v>140</v>
      </c>
      <c r="C89" s="681"/>
      <c r="D89" s="604"/>
      <c r="E89" s="1039">
        <f>B33</f>
        <v>0</v>
      </c>
      <c r="F89" s="1040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(D117*5)/1000</f>
        <v>#DIV/0!</v>
      </c>
      <c r="P89" s="1036"/>
      <c r="R89" s="1028"/>
      <c r="S89" s="1028"/>
      <c r="T89" s="1028"/>
    </row>
    <row r="90" spans="1:22" ht="18.75" customHeight="1" x14ac:dyDescent="0.45">
      <c r="A90" s="41">
        <v>2</v>
      </c>
      <c r="B90" s="600" t="s">
        <v>141</v>
      </c>
      <c r="C90" s="681"/>
      <c r="D90" s="604"/>
      <c r="E90" s="1041">
        <f>H4</f>
        <v>0</v>
      </c>
      <c r="F90" s="1042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21" customHeight="1" x14ac:dyDescent="0.45">
      <c r="A91" s="41">
        <v>3</v>
      </c>
      <c r="B91" s="600" t="s">
        <v>142</v>
      </c>
      <c r="C91" s="681"/>
      <c r="D91" s="604"/>
      <c r="E91" s="1037" t="e">
        <f>E89/E90</f>
        <v>#DIV/0!</v>
      </c>
      <c r="F91" s="1038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29">
        <f>D33</f>
        <v>0</v>
      </c>
      <c r="F92" s="1030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25.5" customHeight="1" x14ac:dyDescent="0.45">
      <c r="A93" s="41">
        <v>5</v>
      </c>
      <c r="B93" s="600" t="s">
        <v>144</v>
      </c>
      <c r="C93" s="681"/>
      <c r="D93" s="604"/>
      <c r="E93" s="1029" t="e">
        <f>(D33/B33)*100</f>
        <v>#DIV/0!</v>
      </c>
      <c r="F93" s="1030"/>
      <c r="G93" s="82"/>
      <c r="H93" s="82"/>
      <c r="I93" s="82"/>
      <c r="J93" s="8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23.25" customHeight="1" x14ac:dyDescent="0.45">
      <c r="A94" s="41">
        <v>6</v>
      </c>
      <c r="B94" s="600" t="s">
        <v>145</v>
      </c>
      <c r="C94" s="681"/>
      <c r="D94" s="604"/>
      <c r="E94" s="1029" t="e">
        <f>(F33/B33)*100</f>
        <v>#DIV/0!</v>
      </c>
      <c r="F94" s="1030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24" customHeight="1" thickBot="1" x14ac:dyDescent="0.5">
      <c r="A95" s="41">
        <v>7</v>
      </c>
      <c r="B95" s="600" t="s">
        <v>146</v>
      </c>
      <c r="C95" s="681"/>
      <c r="D95" s="604"/>
      <c r="E95" s="1029" t="e">
        <f>(H33/B33)*100</f>
        <v>#DIV/0!</v>
      </c>
      <c r="F95" s="1030"/>
      <c r="G95" s="82"/>
      <c r="H95" s="82"/>
      <c r="I95" s="822"/>
      <c r="J95" s="82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4.75" customHeight="1" thickTop="1" x14ac:dyDescent="0.45">
      <c r="A96" s="41">
        <v>8</v>
      </c>
      <c r="B96" s="600" t="s">
        <v>147</v>
      </c>
      <c r="C96" s="681"/>
      <c r="D96" s="604"/>
      <c r="E96" s="1029" t="e">
        <f>(J33/B33)*100</f>
        <v>#DIV/0!</v>
      </c>
      <c r="F96" s="1030"/>
      <c r="G96" s="82"/>
      <c r="H96" s="82"/>
      <c r="I96" s="82"/>
      <c r="J96" s="82"/>
    </row>
    <row r="97" spans="1:16" ht="24.75" customHeight="1" thickBot="1" x14ac:dyDescent="0.5">
      <c r="A97" s="41">
        <v>9</v>
      </c>
      <c r="B97" s="600" t="s">
        <v>148</v>
      </c>
      <c r="C97" s="681"/>
      <c r="D97" s="604"/>
      <c r="E97" s="1029" t="e">
        <f>(B34/B33)*100</f>
        <v>#DIV/0!</v>
      </c>
      <c r="F97" s="1030"/>
      <c r="G97" s="82"/>
      <c r="H97" s="82"/>
      <c r="I97" s="82"/>
      <c r="J97" s="82"/>
    </row>
    <row r="98" spans="1:16" ht="27.75" customHeight="1" thickTop="1" x14ac:dyDescent="0.45">
      <c r="A98" s="41">
        <v>10</v>
      </c>
      <c r="B98" s="600" t="s">
        <v>149</v>
      </c>
      <c r="C98" s="681"/>
      <c r="D98" s="604"/>
      <c r="E98" s="1041" t="e">
        <f>((H33+B34)/J33)*100</f>
        <v>#DIV/0!</v>
      </c>
      <c r="F98" s="1042"/>
      <c r="G98" s="82"/>
      <c r="H98" s="82"/>
      <c r="I98" s="82"/>
      <c r="J98" s="82"/>
      <c r="K98" s="1062" t="s">
        <v>153</v>
      </c>
      <c r="L98" s="1063"/>
      <c r="M98" s="1063"/>
      <c r="N98" s="1063"/>
      <c r="O98" s="1063"/>
      <c r="P98" s="1064"/>
    </row>
    <row r="99" spans="1:16" ht="25.5" customHeight="1" thickBot="1" x14ac:dyDescent="0.5">
      <c r="A99" s="41">
        <v>11</v>
      </c>
      <c r="B99" s="711" t="s">
        <v>150</v>
      </c>
      <c r="C99" s="712"/>
      <c r="D99" s="704"/>
      <c r="E99" s="1029" t="e">
        <f>(O87-O100)/10</f>
        <v>#DIV/0!</v>
      </c>
      <c r="F99" s="1030"/>
      <c r="G99" s="82"/>
      <c r="H99" s="82"/>
      <c r="I99" s="82"/>
      <c r="J99" s="82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33" customHeight="1" thickTop="1" x14ac:dyDescent="0.45">
      <c r="A100" s="41">
        <v>12</v>
      </c>
      <c r="B100" s="711" t="s">
        <v>246</v>
      </c>
      <c r="C100" s="712"/>
      <c r="D100" s="704"/>
      <c r="E100" s="1029" t="e">
        <f>(D34/F34)*100</f>
        <v>#DIV/0!</v>
      </c>
      <c r="F100" s="1030"/>
      <c r="G100" s="82"/>
      <c r="H100" s="82"/>
      <c r="I100" s="82"/>
      <c r="J100" s="83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8.5" customHeight="1" x14ac:dyDescent="0.45">
      <c r="A101" s="44">
        <v>13</v>
      </c>
      <c r="B101" s="848" t="s">
        <v>247</v>
      </c>
      <c r="C101" s="1056"/>
      <c r="D101" s="849"/>
      <c r="E101" s="1067" t="e">
        <f>(J30/H34)*100</f>
        <v>#DIV/0!</v>
      </c>
      <c r="F101" s="1068"/>
      <c r="G101" s="82"/>
      <c r="H101" s="82"/>
      <c r="I101" s="82"/>
      <c r="J101" s="83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9.25" customHeight="1" x14ac:dyDescent="0.55000000000000004">
      <c r="A102" s="588">
        <v>14</v>
      </c>
      <c r="B102" s="1065" t="s">
        <v>151</v>
      </c>
      <c r="C102" s="1065"/>
      <c r="D102" s="1065"/>
      <c r="E102" s="1066" t="e">
        <f>(I4/H4)*100</f>
        <v>#DIV/0!</v>
      </c>
      <c r="F102" s="1066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6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3.25" customHeight="1" x14ac:dyDescent="0.45"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23.25" customHeight="1" x14ac:dyDescent="0.45"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17.25" customHeight="1" thickBot="1" x14ac:dyDescent="0.5">
      <c r="A106" s="1053" t="s">
        <v>174</v>
      </c>
      <c r="B106" s="1053"/>
      <c r="C106" s="1053"/>
      <c r="D106" s="1053"/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thickBot="1" x14ac:dyDescent="0.5">
      <c r="A107" s="55" t="s">
        <v>137</v>
      </c>
      <c r="B107" s="1054" t="s">
        <v>174</v>
      </c>
      <c r="C107" s="1055"/>
      <c r="D107" s="33" t="s">
        <v>139</v>
      </c>
      <c r="G107" s="82"/>
      <c r="H107" s="82"/>
      <c r="I107" s="82"/>
      <c r="J107" s="82"/>
    </row>
    <row r="108" spans="1:16" ht="21" customHeight="1" thickTop="1" x14ac:dyDescent="0.45">
      <c r="A108" s="56">
        <v>1</v>
      </c>
      <c r="B108" s="852" t="s">
        <v>76</v>
      </c>
      <c r="C108" s="853"/>
      <c r="D108" s="429" t="e">
        <f>(L16/I13)*1000</f>
        <v>#DIV/0!</v>
      </c>
      <c r="G108" s="82"/>
      <c r="H108" s="82"/>
      <c r="I108" s="82"/>
      <c r="J108" s="82"/>
    </row>
    <row r="109" spans="1:16" ht="18.75" customHeight="1" x14ac:dyDescent="0.45">
      <c r="A109" s="56">
        <v>2</v>
      </c>
      <c r="B109" s="625" t="s">
        <v>77</v>
      </c>
      <c r="C109" s="624"/>
      <c r="D109" s="429" t="e">
        <f>(M16/(I14+I15))*1000</f>
        <v>#DIV/0!</v>
      </c>
      <c r="G109" s="82"/>
      <c r="H109" s="82"/>
      <c r="I109" s="82"/>
      <c r="J109" s="82"/>
    </row>
    <row r="110" spans="1:16" ht="21" customHeight="1" x14ac:dyDescent="0.45">
      <c r="A110" s="24">
        <v>3</v>
      </c>
      <c r="B110" s="625" t="s">
        <v>78</v>
      </c>
      <c r="C110" s="624"/>
      <c r="D110" s="429" t="e">
        <f>(N16/I16)*1000</f>
        <v>#DIV/0!</v>
      </c>
      <c r="G110" s="82"/>
      <c r="H110" s="82"/>
      <c r="I110" s="82"/>
      <c r="J110" s="82"/>
    </row>
    <row r="111" spans="1:16" ht="24" customHeight="1" x14ac:dyDescent="0.45">
      <c r="A111" s="24">
        <v>4</v>
      </c>
      <c r="B111" s="625" t="s">
        <v>79</v>
      </c>
      <c r="C111" s="624"/>
      <c r="D111" s="429" t="e">
        <f>(O16/I17)*1000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24">
        <v>5</v>
      </c>
      <c r="B112" s="625" t="s">
        <v>80</v>
      </c>
      <c r="C112" s="624"/>
      <c r="D112" s="429" t="e">
        <f>(P16/I18)*1000</f>
        <v>#DIV/0!</v>
      </c>
      <c r="E112" s="8"/>
      <c r="F112" s="8"/>
      <c r="G112" s="82"/>
      <c r="H112" s="82"/>
      <c r="I112" s="82"/>
      <c r="J112" s="82"/>
    </row>
    <row r="113" spans="1:10" ht="18.75" customHeight="1" x14ac:dyDescent="0.45">
      <c r="A113" s="24">
        <v>6</v>
      </c>
      <c r="B113" s="625" t="s">
        <v>81</v>
      </c>
      <c r="C113" s="624"/>
      <c r="D113" s="429" t="e">
        <f>(Q16/I19)*1000</f>
        <v>#DIV/0!</v>
      </c>
      <c r="E113" s="8"/>
      <c r="F113" s="8"/>
      <c r="G113" s="82"/>
      <c r="H113" s="82"/>
      <c r="I113" s="82"/>
      <c r="J113" s="82"/>
    </row>
    <row r="114" spans="1:10" ht="21" customHeight="1" x14ac:dyDescent="0.45">
      <c r="A114" s="51">
        <v>7</v>
      </c>
      <c r="B114" s="625" t="s">
        <v>82</v>
      </c>
      <c r="C114" s="624"/>
      <c r="D114" s="429" t="e">
        <f>(R16/I20)*1000</f>
        <v>#DIV/0!</v>
      </c>
      <c r="E114" s="92"/>
      <c r="F114" s="92"/>
      <c r="G114" s="82"/>
      <c r="H114" s="82"/>
      <c r="I114" s="82"/>
      <c r="J114" s="82"/>
    </row>
    <row r="115" spans="1:10" ht="21" customHeight="1" x14ac:dyDescent="0.2">
      <c r="A115" s="57">
        <v>8</v>
      </c>
      <c r="B115" s="848" t="s">
        <v>83</v>
      </c>
      <c r="C115" s="849"/>
      <c r="D115" s="429" t="e">
        <f>(S16/I21)*1000</f>
        <v>#DIV/0!</v>
      </c>
      <c r="E115" s="92"/>
      <c r="F115" s="92"/>
    </row>
    <row r="116" spans="1:10" ht="21" customHeight="1" x14ac:dyDescent="0.2">
      <c r="A116" s="577">
        <v>9</v>
      </c>
      <c r="B116" s="927" t="s">
        <v>245</v>
      </c>
      <c r="C116" s="928"/>
      <c r="D116" s="429" t="e">
        <f>(T16/I22)*1000</f>
        <v>#DIV/0!</v>
      </c>
      <c r="E116" s="579"/>
      <c r="F116" s="579"/>
    </row>
    <row r="117" spans="1:10" ht="18.75" customHeight="1" x14ac:dyDescent="0.2">
      <c r="A117" s="625" t="s">
        <v>175</v>
      </c>
      <c r="B117" s="623"/>
      <c r="C117" s="624"/>
      <c r="D117" s="430" t="e">
        <f>D108+D109+D110+D111+D112+D113+D114+D115</f>
        <v>#DIV/0!</v>
      </c>
      <c r="E117" s="8"/>
      <c r="F117" s="8"/>
    </row>
    <row r="118" spans="1:10" ht="21.75" customHeight="1" x14ac:dyDescent="0.2">
      <c r="A118" s="81"/>
      <c r="B118" s="750"/>
      <c r="C118" s="750"/>
      <c r="D118" s="750"/>
      <c r="E118" s="750"/>
      <c r="F118" s="750"/>
    </row>
    <row r="119" spans="1:10" ht="20.25" customHeight="1" x14ac:dyDescent="0.2">
      <c r="A119" s="81"/>
      <c r="B119" s="750"/>
      <c r="C119" s="750"/>
      <c r="D119" s="750"/>
      <c r="E119" s="750"/>
      <c r="F119" s="750"/>
    </row>
    <row r="120" spans="1:10" ht="17.25" customHeight="1" x14ac:dyDescent="0.2">
      <c r="A120" s="81"/>
      <c r="B120" s="750"/>
      <c r="C120" s="750"/>
      <c r="D120" s="750"/>
      <c r="E120" s="750"/>
      <c r="F120" s="750"/>
    </row>
    <row r="121" spans="1:10" ht="18" x14ac:dyDescent="0.2">
      <c r="A121" s="81"/>
      <c r="B121" s="750"/>
      <c r="C121" s="750"/>
      <c r="D121" s="750"/>
      <c r="E121" s="750"/>
      <c r="F121" s="750"/>
    </row>
  </sheetData>
  <mergeCells count="277">
    <mergeCell ref="E96:F96"/>
    <mergeCell ref="E92:F92"/>
    <mergeCell ref="B93:D93"/>
    <mergeCell ref="AC55:AF55"/>
    <mergeCell ref="W56:X56"/>
    <mergeCell ref="W57:W59"/>
    <mergeCell ref="L99:N99"/>
    <mergeCell ref="E101:F101"/>
    <mergeCell ref="A44:A48"/>
    <mergeCell ref="B97:D97"/>
    <mergeCell ref="E97:F97"/>
    <mergeCell ref="B98:D98"/>
    <mergeCell ref="X55:AB55"/>
    <mergeCell ref="I95:J95"/>
    <mergeCell ref="B88:D88"/>
    <mergeCell ref="E88:F88"/>
    <mergeCell ref="B89:D89"/>
    <mergeCell ref="E98:F98"/>
    <mergeCell ref="U80:V80"/>
    <mergeCell ref="R81:T81"/>
    <mergeCell ref="R75:T75"/>
    <mergeCell ref="E93:F93"/>
    <mergeCell ref="L95:N95"/>
    <mergeCell ref="O95:P95"/>
    <mergeCell ref="K76:K77"/>
    <mergeCell ref="R76:T76"/>
    <mergeCell ref="U81:V81"/>
    <mergeCell ref="Y12:Z13"/>
    <mergeCell ref="AA12:AB13"/>
    <mergeCell ref="X14:X15"/>
    <mergeCell ref="Y14:Z15"/>
    <mergeCell ref="AA14:AB15"/>
    <mergeCell ref="Y32:AC32"/>
    <mergeCell ref="AC31:AD31"/>
    <mergeCell ref="AC29:AD29"/>
    <mergeCell ref="AC30:AD30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B110:C110"/>
    <mergeCell ref="A117:C117"/>
    <mergeCell ref="K85:P85"/>
    <mergeCell ref="L86:N86"/>
    <mergeCell ref="O86:P86"/>
    <mergeCell ref="L87:N87"/>
    <mergeCell ref="O87:P87"/>
    <mergeCell ref="L88:N88"/>
    <mergeCell ref="O88:P88"/>
    <mergeCell ref="L89:N89"/>
    <mergeCell ref="O89:P89"/>
    <mergeCell ref="L90:N90"/>
    <mergeCell ref="O90:P90"/>
    <mergeCell ref="L91:N91"/>
    <mergeCell ref="O91:P91"/>
    <mergeCell ref="L92:N92"/>
    <mergeCell ref="O92:P92"/>
    <mergeCell ref="L104:N104"/>
    <mergeCell ref="O99:P99"/>
    <mergeCell ref="B99:D99"/>
    <mergeCell ref="E99:F99"/>
    <mergeCell ref="K98:P98"/>
    <mergeCell ref="B102:D102"/>
    <mergeCell ref="B96:D96"/>
    <mergeCell ref="B109:C10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O104:P104"/>
    <mergeCell ref="L105:N105"/>
    <mergeCell ref="O105:P105"/>
    <mergeCell ref="L106:N106"/>
    <mergeCell ref="O106:P106"/>
    <mergeCell ref="A106:D106"/>
    <mergeCell ref="B107:C107"/>
    <mergeCell ref="B108:C108"/>
    <mergeCell ref="B100:D100"/>
    <mergeCell ref="E100:F100"/>
    <mergeCell ref="B101:D101"/>
    <mergeCell ref="E102:F102"/>
    <mergeCell ref="N27:R27"/>
    <mergeCell ref="L38:M38"/>
    <mergeCell ref="A38:B38"/>
    <mergeCell ref="L39:M39"/>
    <mergeCell ref="L40:M40"/>
    <mergeCell ref="A39:A43"/>
    <mergeCell ref="L41:M41"/>
    <mergeCell ref="L42:M42"/>
    <mergeCell ref="O93:P93"/>
    <mergeCell ref="L35:M36"/>
    <mergeCell ref="I27:J27"/>
    <mergeCell ref="I28:J28"/>
    <mergeCell ref="I29:J29"/>
    <mergeCell ref="B92:D92"/>
    <mergeCell ref="E89:F89"/>
    <mergeCell ref="B90:D90"/>
    <mergeCell ref="C8:D8"/>
    <mergeCell ref="F8:G8"/>
    <mergeCell ref="E90:F90"/>
    <mergeCell ref="A87:F87"/>
    <mergeCell ref="F12:G12"/>
    <mergeCell ref="L48:M48"/>
    <mergeCell ref="L49:M49"/>
    <mergeCell ref="K27:L27"/>
    <mergeCell ref="L94:N94"/>
    <mergeCell ref="O94:P94"/>
    <mergeCell ref="N31:R31"/>
    <mergeCell ref="C29:D29"/>
    <mergeCell ref="M12:M13"/>
    <mergeCell ref="O25:P25"/>
    <mergeCell ref="Q25:R25"/>
    <mergeCell ref="I23:J23"/>
    <mergeCell ref="I24:J24"/>
    <mergeCell ref="I25:J25"/>
    <mergeCell ref="K24:L24"/>
    <mergeCell ref="Q24:R24"/>
    <mergeCell ref="F23:G23"/>
    <mergeCell ref="F24:G24"/>
    <mergeCell ref="F25:G25"/>
    <mergeCell ref="K28:L28"/>
    <mergeCell ref="N28:R28"/>
    <mergeCell ref="N29:R29"/>
    <mergeCell ref="N30:R30"/>
    <mergeCell ref="N33:T33"/>
    <mergeCell ref="K26:L26"/>
    <mergeCell ref="S25:T25"/>
    <mergeCell ref="E91:F91"/>
    <mergeCell ref="L93:N93"/>
    <mergeCell ref="K2:U2"/>
    <mergeCell ref="X12:X13"/>
    <mergeCell ref="U25:V25"/>
    <mergeCell ref="K23:L23"/>
    <mergeCell ref="N23:O23"/>
    <mergeCell ref="K18:K20"/>
    <mergeCell ref="L18:O18"/>
    <mergeCell ref="L19:L20"/>
    <mergeCell ref="M19:O19"/>
    <mergeCell ref="R19:S19"/>
    <mergeCell ref="T19:U19"/>
    <mergeCell ref="S24:T24"/>
    <mergeCell ref="U24:V24"/>
    <mergeCell ref="R22:S22"/>
    <mergeCell ref="T22:U22"/>
    <mergeCell ref="R20:S20"/>
    <mergeCell ref="T20:U20"/>
    <mergeCell ref="R21:S21"/>
    <mergeCell ref="T21:U21"/>
    <mergeCell ref="K11:K13"/>
    <mergeCell ref="L12:L13"/>
    <mergeCell ref="W60:W62"/>
    <mergeCell ref="W65:X65"/>
    <mergeCell ref="W66:W68"/>
    <mergeCell ref="W69:W71"/>
    <mergeCell ref="L43:M43"/>
    <mergeCell ref="L44:M44"/>
    <mergeCell ref="L45:M45"/>
    <mergeCell ref="L46:M46"/>
    <mergeCell ref="P35:Q35"/>
    <mergeCell ref="R35:S35"/>
    <mergeCell ref="T35:U35"/>
    <mergeCell ref="L50:M50"/>
    <mergeCell ref="N50:O50"/>
    <mergeCell ref="P50:Q50"/>
    <mergeCell ref="R50:S50"/>
    <mergeCell ref="T50:U50"/>
    <mergeCell ref="L37:M37"/>
    <mergeCell ref="N35:O35"/>
    <mergeCell ref="K56:S56"/>
    <mergeCell ref="K59:K60"/>
    <mergeCell ref="K61:K62"/>
    <mergeCell ref="K63:K64"/>
    <mergeCell ref="K65:L65"/>
    <mergeCell ref="L47:M47"/>
    <mergeCell ref="AC69:AE69"/>
    <mergeCell ref="AC70:AE70"/>
    <mergeCell ref="AC71:AE71"/>
    <mergeCell ref="H85:I86"/>
    <mergeCell ref="A84:F84"/>
    <mergeCell ref="B85:D85"/>
    <mergeCell ref="E85:F85"/>
    <mergeCell ref="A86:F86"/>
    <mergeCell ref="K68:K69"/>
    <mergeCell ref="K70:K71"/>
    <mergeCell ref="K72:K73"/>
    <mergeCell ref="K78:K79"/>
    <mergeCell ref="R78:T78"/>
    <mergeCell ref="U78:V78"/>
    <mergeCell ref="R79:T79"/>
    <mergeCell ref="U79:V79"/>
    <mergeCell ref="K80:K81"/>
    <mergeCell ref="R80:T80"/>
    <mergeCell ref="K83:P83"/>
    <mergeCell ref="AC72:AE72"/>
    <mergeCell ref="AC73:AE73"/>
    <mergeCell ref="G84:J84"/>
    <mergeCell ref="U75:V75"/>
    <mergeCell ref="B6:D6"/>
    <mergeCell ref="U76:V76"/>
    <mergeCell ref="R77:T77"/>
    <mergeCell ref="U77:V77"/>
    <mergeCell ref="R89:T89"/>
    <mergeCell ref="B120:D120"/>
    <mergeCell ref="E120:F120"/>
    <mergeCell ref="B121:D121"/>
    <mergeCell ref="E121:F121"/>
    <mergeCell ref="B118:D118"/>
    <mergeCell ref="E118:F118"/>
    <mergeCell ref="B119:D119"/>
    <mergeCell ref="E119:F119"/>
    <mergeCell ref="B111:C111"/>
    <mergeCell ref="B112:C112"/>
    <mergeCell ref="B113:C113"/>
    <mergeCell ref="B114:C114"/>
    <mergeCell ref="B115:C115"/>
    <mergeCell ref="B94:D94"/>
    <mergeCell ref="E94:F94"/>
    <mergeCell ref="B95:D95"/>
    <mergeCell ref="E95:F95"/>
    <mergeCell ref="B91:D91"/>
    <mergeCell ref="C7:D7"/>
    <mergeCell ref="F7:G7"/>
    <mergeCell ref="K25:L25"/>
    <mergeCell ref="C11:D11"/>
    <mergeCell ref="F29:G29"/>
    <mergeCell ref="C23:D23"/>
    <mergeCell ref="C24:D24"/>
    <mergeCell ref="C25:D25"/>
    <mergeCell ref="C26:D26"/>
    <mergeCell ref="C27:D27"/>
    <mergeCell ref="C28:D28"/>
    <mergeCell ref="F26:G26"/>
    <mergeCell ref="F27:G27"/>
    <mergeCell ref="F28:G28"/>
    <mergeCell ref="I8:J8"/>
    <mergeCell ref="I9:J9"/>
    <mergeCell ref="I10:J10"/>
    <mergeCell ref="I12:J12"/>
    <mergeCell ref="F9:G9"/>
    <mergeCell ref="C9:D9"/>
    <mergeCell ref="I26:J26"/>
    <mergeCell ref="C10:D10"/>
    <mergeCell ref="C12:D12"/>
    <mergeCell ref="F10:G10"/>
    <mergeCell ref="B116:C116"/>
    <mergeCell ref="A5:C5"/>
    <mergeCell ref="A6:A7"/>
    <mergeCell ref="F4:G4"/>
    <mergeCell ref="N12:N13"/>
    <mergeCell ref="P12:P13"/>
    <mergeCell ref="Q12:Q13"/>
    <mergeCell ref="R12:R13"/>
    <mergeCell ref="H6:J6"/>
    <mergeCell ref="I7:J7"/>
    <mergeCell ref="I11:J11"/>
    <mergeCell ref="F11:G11"/>
    <mergeCell ref="K3:K5"/>
    <mergeCell ref="L3:M4"/>
    <mergeCell ref="N3:O4"/>
    <mergeCell ref="P3:U3"/>
    <mergeCell ref="P4:Q4"/>
    <mergeCell ref="R4:S4"/>
    <mergeCell ref="T4:U4"/>
    <mergeCell ref="O12:O13"/>
    <mergeCell ref="T12:T13"/>
    <mergeCell ref="L11:T11"/>
    <mergeCell ref="S12:S13"/>
    <mergeCell ref="E6:G6"/>
  </mergeCells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G121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75" customWidth="1"/>
    <col min="32" max="32" width="7.375" customWidth="1"/>
    <col min="33" max="33" width="5.62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59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220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217" t="s">
        <v>177</v>
      </c>
      <c r="AA4" s="217" t="s">
        <v>178</v>
      </c>
      <c r="AB4" s="270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22" t="s">
        <v>38</v>
      </c>
      <c r="M5" s="173" t="s">
        <v>39</v>
      </c>
      <c r="N5" s="173" t="s">
        <v>38</v>
      </c>
      <c r="O5" s="173" t="s">
        <v>39</v>
      </c>
      <c r="P5" s="173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443"/>
      <c r="Z5" s="443"/>
      <c r="AA5" s="443"/>
      <c r="AB5" s="505"/>
    </row>
    <row r="6" spans="1:33" ht="28.5" customHeight="1" thickTop="1" thickBot="1" x14ac:dyDescent="0.6">
      <c r="A6" s="799" t="s">
        <v>185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502"/>
      <c r="AA6" s="502"/>
      <c r="AB6" s="504"/>
    </row>
    <row r="7" spans="1:33" ht="22.5" customHeight="1" thickTop="1" thickBot="1" x14ac:dyDescent="0.45">
      <c r="A7" s="800"/>
      <c r="B7" s="208" t="s">
        <v>7</v>
      </c>
      <c r="C7" s="805" t="s">
        <v>114</v>
      </c>
      <c r="D7" s="806"/>
      <c r="E7" s="208" t="s">
        <v>7</v>
      </c>
      <c r="F7" s="805" t="s">
        <v>114</v>
      </c>
      <c r="G7" s="806"/>
      <c r="H7" s="208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213"/>
      <c r="AB7" s="213"/>
    </row>
    <row r="8" spans="1:33" ht="19.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180">
        <f>B8+E8</f>
        <v>0</v>
      </c>
      <c r="I8" s="808">
        <f t="shared" ref="I8" si="0">C8+F8</f>
        <v>0</v>
      </c>
      <c r="J8" s="622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213"/>
      <c r="AA8" s="213"/>
      <c r="AB8" s="213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345">
        <f>B9+E9</f>
        <v>0</v>
      </c>
      <c r="I9" s="600">
        <f>C9+F9</f>
        <v>0</v>
      </c>
      <c r="J9" s="601"/>
      <c r="X9" s="714" t="s">
        <v>183</v>
      </c>
      <c r="Y9" s="714"/>
      <c r="Z9" s="714"/>
      <c r="AA9" s="223"/>
      <c r="AB9" s="223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345">
        <f t="shared" ref="H10:I13" si="1">B10+E10</f>
        <v>0</v>
      </c>
      <c r="I10" s="857">
        <f t="shared" si="1"/>
        <v>0</v>
      </c>
      <c r="J10" s="857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386">
        <f t="shared" si="1"/>
        <v>0</v>
      </c>
      <c r="I11" s="857">
        <f t="shared" si="1"/>
        <v>0</v>
      </c>
      <c r="J11" s="857"/>
      <c r="K11" s="60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345">
        <f t="shared" si="1"/>
        <v>0</v>
      </c>
      <c r="I12" s="600">
        <f t="shared" si="1"/>
        <v>0</v>
      </c>
      <c r="J12" s="601"/>
      <c r="K12" s="608"/>
      <c r="L12" s="1034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345">
        <f t="shared" si="1"/>
        <v>0</v>
      </c>
      <c r="I13" s="147">
        <f t="shared" si="1"/>
        <v>0</v>
      </c>
      <c r="J13" s="149">
        <f t="shared" ref="J13:J22" si="2">D13+G13</f>
        <v>0</v>
      </c>
      <c r="K13" s="628"/>
      <c r="L13" s="998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386">
        <f t="shared" ref="H14:H29" si="3">B14+E14</f>
        <v>0</v>
      </c>
      <c r="I14" s="382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345">
        <f t="shared" si="3"/>
        <v>0</v>
      </c>
      <c r="I15" s="340">
        <f t="shared" si="4"/>
        <v>0</v>
      </c>
      <c r="J15" s="177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345">
        <f t="shared" si="3"/>
        <v>0</v>
      </c>
      <c r="I16" s="340">
        <f t="shared" si="4"/>
        <v>0</v>
      </c>
      <c r="J16" s="177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213"/>
      <c r="AA16" s="213"/>
      <c r="AB16" s="213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345">
        <f t="shared" si="3"/>
        <v>0</v>
      </c>
      <c r="I17" s="340">
        <f t="shared" si="4"/>
        <v>0</v>
      </c>
      <c r="J17" s="177">
        <f t="shared" si="2"/>
        <v>0</v>
      </c>
      <c r="Z17" s="213"/>
      <c r="AA17" s="213"/>
      <c r="AB17" s="213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345">
        <f t="shared" si="3"/>
        <v>0</v>
      </c>
      <c r="I18" s="340">
        <f t="shared" si="4"/>
        <v>0</v>
      </c>
      <c r="J18" s="177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213"/>
      <c r="AA18" s="213"/>
      <c r="AB18" s="213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345">
        <f t="shared" si="3"/>
        <v>0</v>
      </c>
      <c r="I19" s="340">
        <f t="shared" si="4"/>
        <v>0</v>
      </c>
      <c r="J19" s="177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213"/>
      <c r="AA19" s="213"/>
      <c r="AB19" s="213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345">
        <f t="shared" si="3"/>
        <v>0</v>
      </c>
      <c r="I20" s="340">
        <f t="shared" si="4"/>
        <v>0</v>
      </c>
      <c r="J20" s="177">
        <f t="shared" si="2"/>
        <v>0</v>
      </c>
      <c r="K20" s="628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213"/>
      <c r="AA20" s="213"/>
      <c r="AB20" s="213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345">
        <f t="shared" si="3"/>
        <v>0</v>
      </c>
      <c r="I21" s="340">
        <f t="shared" si="4"/>
        <v>0</v>
      </c>
      <c r="J21" s="177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345">
        <f t="shared" si="3"/>
        <v>0</v>
      </c>
      <c r="I22" s="526">
        <f t="shared" si="4"/>
        <v>0</v>
      </c>
      <c r="J22" s="177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345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345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1.75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345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2.5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345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19.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345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345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" customHeight="1" thickTop="1" thickBot="1" x14ac:dyDescent="0.25">
      <c r="A29" s="262" t="s">
        <v>23</v>
      </c>
      <c r="B29" s="549"/>
      <c r="C29" s="600"/>
      <c r="D29" s="604"/>
      <c r="E29" s="434"/>
      <c r="F29" s="911"/>
      <c r="G29" s="624"/>
      <c r="H29" s="348">
        <f t="shared" si="3"/>
        <v>0</v>
      </c>
      <c r="I29" s="848">
        <f t="shared" si="4"/>
        <v>0</v>
      </c>
      <c r="J29" s="1073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8" customHeight="1" thickTop="1" thickBot="1" x14ac:dyDescent="0.3">
      <c r="A30" s="285" t="s">
        <v>24</v>
      </c>
      <c r="B30" s="249">
        <f>SUM(B8:B29)</f>
        <v>0</v>
      </c>
      <c r="C30" s="249">
        <f>SUM(C8:C29)</f>
        <v>0</v>
      </c>
      <c r="D30" s="542">
        <f>SUM(D13:D22)</f>
        <v>0</v>
      </c>
      <c r="E30" s="249">
        <f>SUM(E8:E29)</f>
        <v>0</v>
      </c>
      <c r="F30" s="249">
        <f>SUM(F8:F29)</f>
        <v>0</v>
      </c>
      <c r="G30" s="347">
        <f>SUM(G13:G22)</f>
        <v>0</v>
      </c>
      <c r="H30" s="55">
        <f>SUM(H8:H29)</f>
        <v>0</v>
      </c>
      <c r="I30" s="317">
        <f>SUM(I8:I29)</f>
        <v>0</v>
      </c>
      <c r="J30" s="355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213"/>
      <c r="AA30" s="213"/>
      <c r="AB30" s="36"/>
      <c r="AC30" s="750"/>
      <c r="AD30" s="750"/>
    </row>
    <row r="31" spans="1:32" ht="17.25" customHeight="1" thickTop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18"/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229"/>
      <c r="AA31" s="228"/>
      <c r="AB31" s="228"/>
      <c r="AC31" s="752"/>
      <c r="AD31" s="752"/>
    </row>
    <row r="32" spans="1:32" ht="18.75" x14ac:dyDescent="0.2"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228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1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45">
      <c r="A35" s="2"/>
      <c r="B35" s="2"/>
      <c r="C35" s="39"/>
      <c r="D35" s="2"/>
      <c r="E35" s="2"/>
      <c r="F35" s="2"/>
      <c r="G35" s="2"/>
      <c r="H35" s="2"/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I37" s="298"/>
      <c r="K37" s="8"/>
      <c r="L37" s="894" t="s">
        <v>55</v>
      </c>
      <c r="M37" s="809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1044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4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4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4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4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4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4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4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4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4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4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1083" t="s">
        <v>66</v>
      </c>
      <c r="M48" s="806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331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233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265" t="s">
        <v>73</v>
      </c>
      <c r="Y57" s="501"/>
      <c r="Z57" s="501"/>
      <c r="AA57" s="501"/>
      <c r="AB57" s="501"/>
      <c r="AC57" s="501"/>
      <c r="AD57" s="501"/>
      <c r="AE57" s="501"/>
      <c r="AF57" s="501"/>
      <c r="AG57" s="501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501"/>
      <c r="Z58" s="501"/>
      <c r="AA58" s="501"/>
      <c r="AB58" s="67"/>
      <c r="AC58" s="67"/>
      <c r="AD58" s="501"/>
      <c r="AE58" s="67"/>
      <c r="AF58" s="501"/>
      <c r="AG58" s="501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501"/>
      <c r="Z59" s="501"/>
      <c r="AA59" s="501"/>
      <c r="AB59" s="68"/>
      <c r="AC59" s="68"/>
      <c r="AD59" s="501"/>
      <c r="AE59" s="68"/>
      <c r="AF59" s="501"/>
      <c r="AG59" s="501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288" t="s">
        <v>73</v>
      </c>
      <c r="Y60" s="501"/>
      <c r="Z60" s="501"/>
      <c r="AA60" s="501"/>
      <c r="AB60" s="501"/>
      <c r="AC60" s="501"/>
      <c r="AD60" s="501"/>
      <c r="AE60" s="501"/>
      <c r="AF60" s="501"/>
      <c r="AG60" s="501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501"/>
      <c r="Z61" s="501"/>
      <c r="AA61" s="501"/>
      <c r="AB61" s="67"/>
      <c r="AC61" s="67"/>
      <c r="AD61" s="501"/>
      <c r="AE61" s="67"/>
      <c r="AF61" s="501"/>
      <c r="AG61" s="501"/>
    </row>
    <row r="62" spans="1:33" ht="27.75" customHeight="1" thickBot="1" x14ac:dyDescent="0.25">
      <c r="K62" s="744"/>
      <c r="L62" s="261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501"/>
      <c r="Z62" s="501"/>
      <c r="AA62" s="501"/>
      <c r="AB62" s="68"/>
      <c r="AC62" s="68"/>
      <c r="AD62" s="501"/>
      <c r="AE62" s="68"/>
      <c r="AF62" s="501"/>
      <c r="AG62" s="501"/>
    </row>
    <row r="63" spans="1:33" ht="26.25" customHeight="1" thickTop="1" x14ac:dyDescent="0.2">
      <c r="K63" s="607" t="s">
        <v>5</v>
      </c>
      <c r="L63" s="216" t="s">
        <v>7</v>
      </c>
      <c r="M63" s="221">
        <f>M59+M61</f>
        <v>0</v>
      </c>
      <c r="N63" s="221">
        <f t="shared" ref="N63:V64" si="7">N59+N61</f>
        <v>0</v>
      </c>
      <c r="O63" s="221">
        <f t="shared" si="7"/>
        <v>0</v>
      </c>
      <c r="P63" s="221">
        <f t="shared" si="7"/>
        <v>0</v>
      </c>
      <c r="Q63" s="221">
        <f t="shared" si="7"/>
        <v>0</v>
      </c>
      <c r="R63" s="221">
        <f t="shared" si="7"/>
        <v>0</v>
      </c>
      <c r="S63" s="221">
        <f t="shared" si="7"/>
        <v>0</v>
      </c>
      <c r="T63" s="221">
        <f t="shared" si="7"/>
        <v>0</v>
      </c>
      <c r="U63" s="221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218">
        <f>M60+M62</f>
        <v>0</v>
      </c>
      <c r="N64" s="218">
        <f t="shared" si="7"/>
        <v>0</v>
      </c>
      <c r="O64" s="218">
        <f t="shared" si="7"/>
        <v>0</v>
      </c>
      <c r="P64" s="218">
        <f t="shared" si="7"/>
        <v>0</v>
      </c>
      <c r="Q64" s="218">
        <f t="shared" si="7"/>
        <v>0</v>
      </c>
      <c r="R64" s="218">
        <f t="shared" si="7"/>
        <v>0</v>
      </c>
      <c r="S64" s="218">
        <f t="shared" si="7"/>
        <v>0</v>
      </c>
      <c r="T64" s="218">
        <f t="shared" si="7"/>
        <v>0</v>
      </c>
      <c r="U64" s="218">
        <f t="shared" si="7"/>
        <v>0</v>
      </c>
      <c r="V64" s="225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1" customHeight="1" thickTop="1" thickBot="1" x14ac:dyDescent="0.25">
      <c r="K66" s="8"/>
      <c r="L66" s="8"/>
      <c r="W66" s="781" t="s">
        <v>251</v>
      </c>
      <c r="X66" s="214" t="s">
        <v>73</v>
      </c>
      <c r="Y66" s="13">
        <f>Y57+Z57+AA57+AB57+AC57+AD57+AE57+AF57+AG57</f>
        <v>0</v>
      </c>
    </row>
    <row r="67" spans="11:32" ht="50.25" customHeight="1" thickTop="1" thickBot="1" x14ac:dyDescent="0.25">
      <c r="K67" s="305" t="s">
        <v>1</v>
      </c>
      <c r="L67" s="330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9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214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261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216" t="s">
        <v>7</v>
      </c>
      <c r="M72" s="221">
        <f>M68+M70</f>
        <v>0</v>
      </c>
      <c r="N72" s="221">
        <f t="shared" ref="N72:V73" si="8">N68+N70</f>
        <v>0</v>
      </c>
      <c r="O72" s="221">
        <f t="shared" si="8"/>
        <v>0</v>
      </c>
      <c r="P72" s="221">
        <f t="shared" si="8"/>
        <v>0</v>
      </c>
      <c r="Q72" s="221">
        <f t="shared" si="8"/>
        <v>0</v>
      </c>
      <c r="R72" s="221">
        <f t="shared" si="8"/>
        <v>0</v>
      </c>
      <c r="S72" s="221">
        <f t="shared" si="8"/>
        <v>0</v>
      </c>
      <c r="T72" s="221">
        <f t="shared" si="8"/>
        <v>0</v>
      </c>
      <c r="U72" s="221">
        <f t="shared" si="8"/>
        <v>0</v>
      </c>
      <c r="V72" s="73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218">
        <f>M69+M71</f>
        <v>0</v>
      </c>
      <c r="N73" s="218">
        <f t="shared" si="8"/>
        <v>0</v>
      </c>
      <c r="O73" s="218">
        <f t="shared" si="8"/>
        <v>0</v>
      </c>
      <c r="P73" s="218">
        <f t="shared" si="8"/>
        <v>0</v>
      </c>
      <c r="Q73" s="218">
        <f t="shared" si="8"/>
        <v>0</v>
      </c>
      <c r="R73" s="218">
        <f t="shared" si="8"/>
        <v>0</v>
      </c>
      <c r="S73" s="218">
        <f t="shared" si="8"/>
        <v>0</v>
      </c>
      <c r="T73" s="218">
        <f t="shared" si="8"/>
        <v>0</v>
      </c>
      <c r="U73" s="218">
        <f t="shared" si="8"/>
        <v>0</v>
      </c>
      <c r="V73" s="225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0.5" customHeight="1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0.25" customHeight="1" thickTop="1" x14ac:dyDescent="0.45">
      <c r="K76" s="741" t="s">
        <v>251</v>
      </c>
      <c r="L76" s="275" t="s">
        <v>7</v>
      </c>
      <c r="M76" s="503"/>
      <c r="N76" s="503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21.75" customHeight="1" x14ac:dyDescent="0.45">
      <c r="K77" s="742"/>
      <c r="L77" s="11" t="s">
        <v>71</v>
      </c>
      <c r="M77" s="503"/>
      <c r="N77" s="503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18" customHeight="1" x14ac:dyDescent="0.45">
      <c r="K78" s="743" t="s">
        <v>252</v>
      </c>
      <c r="L78" s="11" t="s">
        <v>7</v>
      </c>
      <c r="M78" s="503"/>
      <c r="N78" s="503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21.75" customHeight="1" thickBot="1" x14ac:dyDescent="0.5">
      <c r="K79" s="744"/>
      <c r="L79" s="326" t="s">
        <v>71</v>
      </c>
      <c r="M79" s="503"/>
      <c r="N79" s="503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18" customHeight="1" thickTop="1" x14ac:dyDescent="0.45">
      <c r="K80" s="952" t="s">
        <v>5</v>
      </c>
      <c r="L80" s="275" t="s">
        <v>7</v>
      </c>
      <c r="M80" s="415">
        <f t="shared" ref="M80:N80" si="10">M76+M78</f>
        <v>0</v>
      </c>
      <c r="N80" s="419">
        <f t="shared" si="10"/>
        <v>0</v>
      </c>
      <c r="O80" s="28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7.25" customHeight="1" thickBot="1" x14ac:dyDescent="0.5">
      <c r="K81" s="733"/>
      <c r="L81" s="283" t="s">
        <v>71</v>
      </c>
      <c r="M81" s="414">
        <f t="shared" ref="M81:N81" si="11">M77+M79</f>
        <v>0</v>
      </c>
      <c r="N81" s="417">
        <f t="shared" si="11"/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L82" s="373"/>
      <c r="M82" s="373"/>
    </row>
    <row r="83" spans="1:22" ht="21.75" customHeight="1" x14ac:dyDescent="0.2">
      <c r="K83" s="1074" t="s">
        <v>240</v>
      </c>
      <c r="L83" s="1074"/>
      <c r="M83" s="1074"/>
      <c r="N83" s="1074"/>
      <c r="O83" s="1074"/>
    </row>
    <row r="84" spans="1:22" ht="19.5" customHeight="1" thickBot="1" x14ac:dyDescent="0.5">
      <c r="A84" s="641"/>
      <c r="B84" s="641"/>
      <c r="C84" s="641"/>
      <c r="D84" s="641"/>
      <c r="E84" s="641"/>
      <c r="F84" s="641"/>
      <c r="G84" s="82"/>
      <c r="H84" s="82"/>
      <c r="I84" s="82"/>
      <c r="J84" s="82"/>
    </row>
    <row r="85" spans="1:22" ht="19.5" customHeight="1" thickTop="1" x14ac:dyDescent="0.45">
      <c r="A85" s="81"/>
      <c r="B85" s="641"/>
      <c r="C85" s="641"/>
      <c r="D85" s="641"/>
      <c r="E85" s="641"/>
      <c r="F85" s="641"/>
      <c r="G85" s="992" t="s">
        <v>215</v>
      </c>
      <c r="H85" s="992"/>
      <c r="I85" s="992"/>
      <c r="J85" s="992"/>
      <c r="K85" s="1057" t="s">
        <v>152</v>
      </c>
      <c r="L85" s="855"/>
      <c r="M85" s="855"/>
      <c r="N85" s="855"/>
      <c r="O85" s="855"/>
      <c r="P85" s="856"/>
    </row>
    <row r="86" spans="1:22" ht="24.75" customHeight="1" thickBot="1" x14ac:dyDescent="0.65">
      <c r="A86" s="1075"/>
      <c r="B86" s="1076"/>
      <c r="C86" s="1076"/>
      <c r="D86" s="1076"/>
      <c r="E86" s="1076"/>
      <c r="F86" s="1076"/>
      <c r="G86" s="82"/>
      <c r="H86" s="139"/>
      <c r="I86" s="139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x14ac:dyDescent="0.45">
      <c r="A87" s="949" t="s">
        <v>136</v>
      </c>
      <c r="B87" s="950"/>
      <c r="C87" s="950"/>
      <c r="D87" s="950"/>
      <c r="E87" s="950"/>
      <c r="F87" s="951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thickBot="1" x14ac:dyDescent="0.5">
      <c r="A88" s="114" t="s">
        <v>137</v>
      </c>
      <c r="B88" s="869" t="s">
        <v>138</v>
      </c>
      <c r="C88" s="870"/>
      <c r="D88" s="871"/>
      <c r="E88" s="869" t="s">
        <v>139</v>
      </c>
      <c r="F88" s="948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23.25" customHeight="1" thickTop="1" x14ac:dyDescent="0.45">
      <c r="A89" s="117">
        <v>1</v>
      </c>
      <c r="B89" s="882" t="s">
        <v>140</v>
      </c>
      <c r="C89" s="883"/>
      <c r="D89" s="884"/>
      <c r="E89" s="957">
        <f>B33</f>
        <v>0</v>
      </c>
      <c r="F89" s="958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(D117*5)/1000</f>
        <v>#DIV/0!</v>
      </c>
      <c r="P89" s="1036"/>
      <c r="R89" s="921"/>
      <c r="S89" s="921"/>
      <c r="T89" s="921"/>
    </row>
    <row r="90" spans="1:22" ht="22.5" customHeight="1" x14ac:dyDescent="0.45">
      <c r="A90" s="116">
        <v>2</v>
      </c>
      <c r="B90" s="863" t="s">
        <v>141</v>
      </c>
      <c r="C90" s="874"/>
      <c r="D90" s="861"/>
      <c r="E90" s="955">
        <f>H4</f>
        <v>0</v>
      </c>
      <c r="F90" s="956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21" customHeight="1" x14ac:dyDescent="0.45">
      <c r="A91" s="116">
        <v>3</v>
      </c>
      <c r="B91" s="863" t="s">
        <v>142</v>
      </c>
      <c r="C91" s="874"/>
      <c r="D91" s="861"/>
      <c r="E91" s="917" t="e">
        <f>E89/E90</f>
        <v>#DIV/0!</v>
      </c>
      <c r="F91" s="918"/>
      <c r="G91" s="82"/>
      <c r="H91" s="82"/>
      <c r="I91" s="82"/>
      <c r="J91" s="82"/>
      <c r="K91" s="522">
        <v>5</v>
      </c>
      <c r="L91" s="1077" t="s">
        <v>158</v>
      </c>
      <c r="M91" s="1078"/>
      <c r="N91" s="1079"/>
      <c r="O91" s="1060">
        <f>AE39</f>
        <v>0</v>
      </c>
      <c r="P91" s="1061"/>
    </row>
    <row r="92" spans="1:22" ht="20.25" customHeight="1" x14ac:dyDescent="0.45">
      <c r="A92" s="116">
        <v>4</v>
      </c>
      <c r="B92" s="863" t="s">
        <v>143</v>
      </c>
      <c r="C92" s="874"/>
      <c r="D92" s="861"/>
      <c r="E92" s="955">
        <f>D33</f>
        <v>0</v>
      </c>
      <c r="F92" s="956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21.75" customHeight="1" x14ac:dyDescent="0.45">
      <c r="A93" s="116">
        <v>5</v>
      </c>
      <c r="B93" s="863" t="s">
        <v>144</v>
      </c>
      <c r="C93" s="874"/>
      <c r="D93" s="861"/>
      <c r="E93" s="917" t="e">
        <f>(D33/B33)*100</f>
        <v>#DIV/0!</v>
      </c>
      <c r="F93" s="918"/>
      <c r="G93" s="82"/>
      <c r="H93" s="82"/>
      <c r="I93" s="82"/>
      <c r="J93" s="8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21.75" customHeight="1" x14ac:dyDescent="0.45">
      <c r="A94" s="116">
        <v>6</v>
      </c>
      <c r="B94" s="863" t="s">
        <v>145</v>
      </c>
      <c r="C94" s="874"/>
      <c r="D94" s="861"/>
      <c r="E94" s="917" t="e">
        <f>(F33/B33)*100</f>
        <v>#DIV/0!</v>
      </c>
      <c r="F94" s="91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21.75" customHeight="1" thickBot="1" x14ac:dyDescent="0.5">
      <c r="A95" s="116">
        <v>7</v>
      </c>
      <c r="B95" s="863" t="s">
        <v>146</v>
      </c>
      <c r="C95" s="874"/>
      <c r="D95" s="861"/>
      <c r="E95" s="917" t="e">
        <f>(H33/B33)*100</f>
        <v>#DIV/0!</v>
      </c>
      <c r="F95" s="918"/>
      <c r="G95" s="82"/>
      <c r="H95" s="82"/>
      <c r="I95" s="822"/>
      <c r="J95" s="822"/>
      <c r="K95" s="42">
        <v>9</v>
      </c>
      <c r="L95" s="1080" t="s">
        <v>162</v>
      </c>
      <c r="M95" s="1081"/>
      <c r="N95" s="1082"/>
      <c r="O95" s="1071" t="e">
        <f>(T19/T22)*100</f>
        <v>#DIV/0!</v>
      </c>
      <c r="P95" s="1072"/>
    </row>
    <row r="96" spans="1:22" ht="20.25" customHeight="1" thickTop="1" x14ac:dyDescent="0.45">
      <c r="A96" s="116">
        <v>8</v>
      </c>
      <c r="B96" s="863" t="s">
        <v>147</v>
      </c>
      <c r="C96" s="874"/>
      <c r="D96" s="861"/>
      <c r="E96" s="917" t="e">
        <f>(J33/B33)*100</f>
        <v>#DIV/0!</v>
      </c>
      <c r="F96" s="918"/>
      <c r="G96" s="82"/>
      <c r="H96" s="82"/>
      <c r="I96" s="82"/>
      <c r="J96" s="82"/>
    </row>
    <row r="97" spans="1:16" ht="24" customHeight="1" thickBot="1" x14ac:dyDescent="0.5">
      <c r="A97" s="116">
        <v>9</v>
      </c>
      <c r="B97" s="863" t="s">
        <v>148</v>
      </c>
      <c r="C97" s="874"/>
      <c r="D97" s="861"/>
      <c r="E97" s="917" t="e">
        <f>(B34/B33)*100</f>
        <v>#DIV/0!</v>
      </c>
      <c r="F97" s="918"/>
      <c r="G97" s="82"/>
      <c r="H97" s="82"/>
      <c r="I97" s="82"/>
      <c r="J97" s="82"/>
    </row>
    <row r="98" spans="1:16" ht="24" customHeight="1" thickTop="1" x14ac:dyDescent="0.45">
      <c r="A98" s="116">
        <v>10</v>
      </c>
      <c r="B98" s="863" t="s">
        <v>149</v>
      </c>
      <c r="C98" s="874"/>
      <c r="D98" s="861"/>
      <c r="E98" s="917" t="e">
        <f>((H33+B34)/J33)*100</f>
        <v>#DIV/0!</v>
      </c>
      <c r="F98" s="918"/>
      <c r="G98" s="82"/>
      <c r="H98" s="82"/>
      <c r="I98" s="82"/>
      <c r="J98" s="82"/>
      <c r="K98" s="1062" t="s">
        <v>153</v>
      </c>
      <c r="L98" s="1063"/>
      <c r="M98" s="1063"/>
      <c r="N98" s="1063"/>
      <c r="O98" s="1063"/>
      <c r="P98" s="1064"/>
    </row>
    <row r="99" spans="1:16" ht="24" customHeight="1" thickBot="1" x14ac:dyDescent="0.5">
      <c r="A99" s="116">
        <v>11</v>
      </c>
      <c r="B99" s="863" t="s">
        <v>150</v>
      </c>
      <c r="C99" s="874"/>
      <c r="D99" s="861"/>
      <c r="E99" s="917" t="e">
        <f>(O87-O100)/10</f>
        <v>#DIV/0!</v>
      </c>
      <c r="F99" s="918"/>
      <c r="G99" s="82"/>
      <c r="H99" s="82"/>
      <c r="I99" s="82"/>
      <c r="J99" s="82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2.5" customHeight="1" thickTop="1" x14ac:dyDescent="0.45">
      <c r="A100" s="116">
        <v>12</v>
      </c>
      <c r="B100" s="863" t="s">
        <v>246</v>
      </c>
      <c r="C100" s="874"/>
      <c r="D100" s="861"/>
      <c r="E100" s="917" t="e">
        <f>(D34/F34)*100</f>
        <v>#DIV/0!</v>
      </c>
      <c r="F100" s="918"/>
      <c r="G100" s="82"/>
      <c r="H100" s="82"/>
      <c r="I100" s="82"/>
      <c r="J100" s="83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1" customHeight="1" x14ac:dyDescent="0.45">
      <c r="A101" s="116">
        <v>13</v>
      </c>
      <c r="B101" s="863" t="s">
        <v>247</v>
      </c>
      <c r="C101" s="874"/>
      <c r="D101" s="861"/>
      <c r="E101" s="917" t="e">
        <f>(J30/H34)*100</f>
        <v>#DIV/0!</v>
      </c>
      <c r="F101" s="918"/>
      <c r="G101" s="82"/>
      <c r="H101" s="82"/>
      <c r="I101" s="82"/>
      <c r="J101" s="83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4" customHeight="1" thickBot="1" x14ac:dyDescent="0.5">
      <c r="A102" s="114">
        <v>14</v>
      </c>
      <c r="B102" s="932" t="s">
        <v>151</v>
      </c>
      <c r="C102" s="930"/>
      <c r="D102" s="931"/>
      <c r="E102" s="940" t="e">
        <f>(I4/H4)*100</f>
        <v>#DIV/0!</v>
      </c>
      <c r="F102" s="941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2.5" customHeight="1" thickTop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2.5" customHeight="1" x14ac:dyDescent="0.45"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21.75" customHeight="1" x14ac:dyDescent="0.45"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Bot="1" x14ac:dyDescent="0.5">
      <c r="A106" s="1053" t="s">
        <v>174</v>
      </c>
      <c r="B106" s="1053"/>
      <c r="C106" s="1053"/>
      <c r="D106" s="1053"/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thickBot="1" x14ac:dyDescent="0.5">
      <c r="A107" s="55" t="s">
        <v>137</v>
      </c>
      <c r="B107" s="1054" t="s">
        <v>174</v>
      </c>
      <c r="C107" s="1055"/>
      <c r="D107" s="33" t="s">
        <v>139</v>
      </c>
      <c r="G107" s="82"/>
      <c r="H107" s="82"/>
      <c r="I107" s="82"/>
      <c r="J107" s="82"/>
    </row>
    <row r="108" spans="1:16" ht="21" customHeight="1" thickTop="1" x14ac:dyDescent="0.45">
      <c r="A108" s="56">
        <v>1</v>
      </c>
      <c r="B108" s="852" t="s">
        <v>76</v>
      </c>
      <c r="C108" s="853"/>
      <c r="D108" s="427" t="e">
        <f>(L16/I13)*1000</f>
        <v>#DIV/0!</v>
      </c>
      <c r="G108" s="82"/>
      <c r="H108" s="82"/>
      <c r="I108" s="82"/>
      <c r="J108" s="82"/>
    </row>
    <row r="109" spans="1:16" ht="19.5" customHeight="1" x14ac:dyDescent="0.45">
      <c r="A109" s="56">
        <v>2</v>
      </c>
      <c r="B109" s="625" t="s">
        <v>77</v>
      </c>
      <c r="C109" s="624"/>
      <c r="D109" s="427" t="e">
        <f>(M16/(I14+I15))*1000</f>
        <v>#DIV/0!</v>
      </c>
      <c r="G109" s="82"/>
      <c r="H109" s="82"/>
      <c r="I109" s="82"/>
      <c r="J109" s="82"/>
    </row>
    <row r="110" spans="1:16" ht="24" customHeight="1" x14ac:dyDescent="0.45">
      <c r="A110" s="24">
        <v>3</v>
      </c>
      <c r="B110" s="625" t="s">
        <v>78</v>
      </c>
      <c r="C110" s="624"/>
      <c r="D110" s="427" t="e">
        <f>(N16/I16)*1000</f>
        <v>#DIV/0!</v>
      </c>
      <c r="G110" s="82"/>
      <c r="H110" s="82"/>
      <c r="I110" s="82"/>
      <c r="J110" s="82"/>
    </row>
    <row r="111" spans="1:16" ht="24" customHeight="1" x14ac:dyDescent="0.45">
      <c r="A111" s="24">
        <v>4</v>
      </c>
      <c r="B111" s="625" t="s">
        <v>79</v>
      </c>
      <c r="C111" s="624"/>
      <c r="D111" s="427" t="e">
        <f>(O16/I17)*1000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24">
        <v>5</v>
      </c>
      <c r="B112" s="625" t="s">
        <v>80</v>
      </c>
      <c r="C112" s="624"/>
      <c r="D112" s="427" t="e">
        <f>(P16/I18)*1000</f>
        <v>#DIV/0!</v>
      </c>
      <c r="E112" s="8"/>
      <c r="F112" s="8"/>
      <c r="G112" s="82"/>
      <c r="H112" s="82"/>
      <c r="I112" s="82"/>
      <c r="J112" s="82"/>
    </row>
    <row r="113" spans="1:10" ht="18.75" customHeight="1" x14ac:dyDescent="0.45">
      <c r="A113" s="24">
        <v>6</v>
      </c>
      <c r="B113" s="625" t="s">
        <v>81</v>
      </c>
      <c r="C113" s="624"/>
      <c r="D113" s="427" t="e">
        <f>(Q16/I19)*1000</f>
        <v>#DIV/0!</v>
      </c>
      <c r="E113" s="8"/>
      <c r="F113" s="8"/>
      <c r="G113" s="82"/>
      <c r="H113" s="82"/>
      <c r="I113" s="82"/>
      <c r="J113" s="82"/>
    </row>
    <row r="114" spans="1:10" ht="21" customHeight="1" x14ac:dyDescent="0.45">
      <c r="A114" s="51">
        <v>7</v>
      </c>
      <c r="B114" s="625" t="s">
        <v>82</v>
      </c>
      <c r="C114" s="624"/>
      <c r="D114" s="427" t="e">
        <f>(R16/I20)*1000</f>
        <v>#DIV/0!</v>
      </c>
      <c r="E114" s="92"/>
      <c r="F114" s="92"/>
      <c r="G114" s="82"/>
      <c r="H114" s="82"/>
      <c r="I114" s="82"/>
      <c r="J114" s="82"/>
    </row>
    <row r="115" spans="1:10" ht="21" customHeight="1" x14ac:dyDescent="0.2">
      <c r="A115" s="57">
        <v>8</v>
      </c>
      <c r="B115" s="848" t="s">
        <v>83</v>
      </c>
      <c r="C115" s="849"/>
      <c r="D115" s="427" t="e">
        <f>(S16/I21)*1000</f>
        <v>#DIV/0!</v>
      </c>
      <c r="E115" s="92"/>
      <c r="F115" s="92"/>
    </row>
    <row r="116" spans="1:10" ht="21" customHeight="1" x14ac:dyDescent="0.2">
      <c r="A116" s="577">
        <v>9</v>
      </c>
      <c r="B116" s="927" t="s">
        <v>245</v>
      </c>
      <c r="C116" s="928"/>
      <c r="D116" s="427" t="e">
        <f>(T16/I22)*1000</f>
        <v>#DIV/0!</v>
      </c>
      <c r="E116" s="579"/>
      <c r="F116" s="579"/>
    </row>
    <row r="117" spans="1:10" ht="18.75" customHeight="1" x14ac:dyDescent="0.2">
      <c r="A117" s="625" t="s">
        <v>175</v>
      </c>
      <c r="B117" s="623"/>
      <c r="C117" s="624"/>
      <c r="D117" s="428" t="e">
        <f>D108+D109+D110+D111+D112+D113+D114+D115</f>
        <v>#DIV/0!</v>
      </c>
      <c r="E117" s="8"/>
      <c r="F117" s="8"/>
    </row>
    <row r="118" spans="1:10" ht="21.75" customHeight="1" x14ac:dyDescent="0.2">
      <c r="A118" s="81"/>
      <c r="B118" s="750"/>
      <c r="C118" s="750"/>
      <c r="D118" s="750"/>
      <c r="E118" s="750"/>
      <c r="F118" s="750"/>
    </row>
    <row r="119" spans="1:10" ht="20.25" customHeight="1" x14ac:dyDescent="0.2">
      <c r="A119" s="81"/>
      <c r="B119" s="750"/>
      <c r="C119" s="750"/>
      <c r="D119" s="750"/>
      <c r="E119" s="750"/>
      <c r="F119" s="750"/>
    </row>
    <row r="120" spans="1:10" ht="17.25" customHeight="1" x14ac:dyDescent="0.2">
      <c r="A120" s="81"/>
      <c r="B120" s="750"/>
      <c r="C120" s="750"/>
      <c r="D120" s="750"/>
      <c r="E120" s="750"/>
      <c r="F120" s="750"/>
    </row>
    <row r="121" spans="1:10" ht="18" x14ac:dyDescent="0.2">
      <c r="A121" s="81"/>
      <c r="B121" s="750"/>
      <c r="C121" s="750"/>
      <c r="D121" s="750"/>
      <c r="E121" s="750"/>
      <c r="F121" s="750"/>
    </row>
  </sheetData>
  <mergeCells count="276">
    <mergeCell ref="A44:A48"/>
    <mergeCell ref="B102:D102"/>
    <mergeCell ref="E102:F102"/>
    <mergeCell ref="K2:U2"/>
    <mergeCell ref="N33:T33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X12:X13"/>
    <mergeCell ref="Y12:Z13"/>
    <mergeCell ref="AA12:AB13"/>
    <mergeCell ref="X14:X15"/>
    <mergeCell ref="Y14:Z15"/>
    <mergeCell ref="AA14:AB15"/>
    <mergeCell ref="Y32:AC32"/>
    <mergeCell ref="K3:K5"/>
    <mergeCell ref="L3:M4"/>
    <mergeCell ref="N3:O4"/>
    <mergeCell ref="P3:U3"/>
    <mergeCell ref="K11:K13"/>
    <mergeCell ref="AC31:AD31"/>
    <mergeCell ref="N27:R27"/>
    <mergeCell ref="K24:L24"/>
    <mergeCell ref="L106:N106"/>
    <mergeCell ref="O106:P106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K98:P98"/>
    <mergeCell ref="L99:N99"/>
    <mergeCell ref="L104:N104"/>
    <mergeCell ref="O104:P104"/>
    <mergeCell ref="L105:N105"/>
    <mergeCell ref="O105:P105"/>
    <mergeCell ref="L90:N90"/>
    <mergeCell ref="O90:P90"/>
    <mergeCell ref="AC29:AD29"/>
    <mergeCell ref="P4:Q4"/>
    <mergeCell ref="L47:M47"/>
    <mergeCell ref="L48:M48"/>
    <mergeCell ref="L49:M49"/>
    <mergeCell ref="L46:M46"/>
    <mergeCell ref="L44:M44"/>
    <mergeCell ref="L45:M45"/>
    <mergeCell ref="L12:L13"/>
    <mergeCell ref="M12:M13"/>
    <mergeCell ref="N12:N13"/>
    <mergeCell ref="O12:O13"/>
    <mergeCell ref="P12:P13"/>
    <mergeCell ref="L11:T11"/>
    <mergeCell ref="Q12:Q13"/>
    <mergeCell ref="R12:R13"/>
    <mergeCell ref="S12:S13"/>
    <mergeCell ref="L39:M39"/>
    <mergeCell ref="L40:M40"/>
    <mergeCell ref="N23:O23"/>
    <mergeCell ref="N31:R31"/>
    <mergeCell ref="S24:T24"/>
    <mergeCell ref="N30:R30"/>
    <mergeCell ref="N29:R29"/>
    <mergeCell ref="L41:M41"/>
    <mergeCell ref="AC30:AD30"/>
    <mergeCell ref="I95:J95"/>
    <mergeCell ref="L95:N95"/>
    <mergeCell ref="O95:P95"/>
    <mergeCell ref="L94:N94"/>
    <mergeCell ref="O94:P94"/>
    <mergeCell ref="X55:AB55"/>
    <mergeCell ref="K68:K69"/>
    <mergeCell ref="K70:K71"/>
    <mergeCell ref="K72:K73"/>
    <mergeCell ref="R75:T75"/>
    <mergeCell ref="P50:Q50"/>
    <mergeCell ref="R50:S50"/>
    <mergeCell ref="T50:U50"/>
    <mergeCell ref="U75:V75"/>
    <mergeCell ref="L35:M36"/>
    <mergeCell ref="N35:O35"/>
    <mergeCell ref="P35:Q35"/>
    <mergeCell ref="R35:S35"/>
    <mergeCell ref="T35:U35"/>
    <mergeCell ref="L37:M37"/>
    <mergeCell ref="L38:M38"/>
    <mergeCell ref="L50:M50"/>
    <mergeCell ref="N50:O50"/>
    <mergeCell ref="A84:F84"/>
    <mergeCell ref="B85:D85"/>
    <mergeCell ref="E85:F85"/>
    <mergeCell ref="A86:F86"/>
    <mergeCell ref="B91:D91"/>
    <mergeCell ref="E91:F91"/>
    <mergeCell ref="O92:P92"/>
    <mergeCell ref="L93:N93"/>
    <mergeCell ref="O93:P93"/>
    <mergeCell ref="K85:P85"/>
    <mergeCell ref="L86:N86"/>
    <mergeCell ref="B89:D89"/>
    <mergeCell ref="E89:F89"/>
    <mergeCell ref="B90:D90"/>
    <mergeCell ref="L87:N87"/>
    <mergeCell ref="O87:P87"/>
    <mergeCell ref="L88:N88"/>
    <mergeCell ref="L91:N91"/>
    <mergeCell ref="O91:P91"/>
    <mergeCell ref="L92:N92"/>
    <mergeCell ref="E90:F90"/>
    <mergeCell ref="B88:D88"/>
    <mergeCell ref="L89:N89"/>
    <mergeCell ref="A87:F87"/>
    <mergeCell ref="L42:M42"/>
    <mergeCell ref="L43:M43"/>
    <mergeCell ref="AC55:AF55"/>
    <mergeCell ref="W56:X56"/>
    <mergeCell ref="W57:W59"/>
    <mergeCell ref="W60:W62"/>
    <mergeCell ref="U77:V77"/>
    <mergeCell ref="K56:S56"/>
    <mergeCell ref="K59:K60"/>
    <mergeCell ref="K61:K62"/>
    <mergeCell ref="K63:K64"/>
    <mergeCell ref="K65:L65"/>
    <mergeCell ref="AC73:AE73"/>
    <mergeCell ref="W66:W68"/>
    <mergeCell ref="W69:W71"/>
    <mergeCell ref="AC69:AE69"/>
    <mergeCell ref="AC70:AE70"/>
    <mergeCell ref="AC71:AE71"/>
    <mergeCell ref="AC72:AE72"/>
    <mergeCell ref="K76:K77"/>
    <mergeCell ref="R76:T76"/>
    <mergeCell ref="U76:V76"/>
    <mergeCell ref="W65:X65"/>
    <mergeCell ref="B98:D98"/>
    <mergeCell ref="E98:F98"/>
    <mergeCell ref="A5:C5"/>
    <mergeCell ref="A6:A7"/>
    <mergeCell ref="E6:G6"/>
    <mergeCell ref="C8:D8"/>
    <mergeCell ref="C9:D9"/>
    <mergeCell ref="C10:D10"/>
    <mergeCell ref="C12:D12"/>
    <mergeCell ref="F8:G8"/>
    <mergeCell ref="F12:G12"/>
    <mergeCell ref="F10:G10"/>
    <mergeCell ref="F9:G9"/>
    <mergeCell ref="B6:D6"/>
    <mergeCell ref="B92:D92"/>
    <mergeCell ref="E92:F92"/>
    <mergeCell ref="B93:D93"/>
    <mergeCell ref="E93:F93"/>
    <mergeCell ref="B97:D97"/>
    <mergeCell ref="E97:F97"/>
    <mergeCell ref="B96:D96"/>
    <mergeCell ref="E96:F96"/>
    <mergeCell ref="C23:D23"/>
    <mergeCell ref="F23:G23"/>
    <mergeCell ref="U25:V25"/>
    <mergeCell ref="K23:L23"/>
    <mergeCell ref="G85:J85"/>
    <mergeCell ref="K83:O83"/>
    <mergeCell ref="I23:J23"/>
    <mergeCell ref="I24:J24"/>
    <mergeCell ref="I25:J25"/>
    <mergeCell ref="I26:J26"/>
    <mergeCell ref="R78:T78"/>
    <mergeCell ref="U78:V78"/>
    <mergeCell ref="R79:T79"/>
    <mergeCell ref="U79:V79"/>
    <mergeCell ref="K80:K81"/>
    <mergeCell ref="R80:T80"/>
    <mergeCell ref="U80:V80"/>
    <mergeCell ref="R81:T81"/>
    <mergeCell ref="U81:V81"/>
    <mergeCell ref="Q24:R24"/>
    <mergeCell ref="K25:L25"/>
    <mergeCell ref="O25:P25"/>
    <mergeCell ref="Q25:R25"/>
    <mergeCell ref="K28:L28"/>
    <mergeCell ref="N28:R28"/>
    <mergeCell ref="K27:L27"/>
    <mergeCell ref="B120:D120"/>
    <mergeCell ref="E120:F120"/>
    <mergeCell ref="B121:D121"/>
    <mergeCell ref="E121:F121"/>
    <mergeCell ref="B118:D118"/>
    <mergeCell ref="E118:F118"/>
    <mergeCell ref="B119:D119"/>
    <mergeCell ref="E119:F119"/>
    <mergeCell ref="B111:C111"/>
    <mergeCell ref="B112:C112"/>
    <mergeCell ref="B113:C113"/>
    <mergeCell ref="B114:C114"/>
    <mergeCell ref="B115:C115"/>
    <mergeCell ref="B116:C116"/>
    <mergeCell ref="F4:G4"/>
    <mergeCell ref="R89:T89"/>
    <mergeCell ref="R77:T77"/>
    <mergeCell ref="I8:J8"/>
    <mergeCell ref="I9:J9"/>
    <mergeCell ref="I10:J10"/>
    <mergeCell ref="I12:J12"/>
    <mergeCell ref="S25:T25"/>
    <mergeCell ref="R19:S19"/>
    <mergeCell ref="T19:U19"/>
    <mergeCell ref="R22:S22"/>
    <mergeCell ref="T22:U22"/>
    <mergeCell ref="R20:S20"/>
    <mergeCell ref="T20:U20"/>
    <mergeCell ref="R21:S21"/>
    <mergeCell ref="T21:U21"/>
    <mergeCell ref="R4:S4"/>
    <mergeCell ref="T4:U4"/>
    <mergeCell ref="E88:F88"/>
    <mergeCell ref="O88:P88"/>
    <mergeCell ref="K78:K79"/>
    <mergeCell ref="U24:V24"/>
    <mergeCell ref="T12:T13"/>
    <mergeCell ref="K26:L26"/>
    <mergeCell ref="B109:C109"/>
    <mergeCell ref="B110:C110"/>
    <mergeCell ref="A117:C117"/>
    <mergeCell ref="K18:K20"/>
    <mergeCell ref="L18:O18"/>
    <mergeCell ref="L19:L20"/>
    <mergeCell ref="M19:O19"/>
    <mergeCell ref="B100:D100"/>
    <mergeCell ref="E100:F100"/>
    <mergeCell ref="B101:D101"/>
    <mergeCell ref="E101:F101"/>
    <mergeCell ref="A106:D106"/>
    <mergeCell ref="B107:C107"/>
    <mergeCell ref="B108:C108"/>
    <mergeCell ref="B99:D99"/>
    <mergeCell ref="E99:F99"/>
    <mergeCell ref="B94:D94"/>
    <mergeCell ref="E94:F94"/>
    <mergeCell ref="B95:D95"/>
    <mergeCell ref="A39:A43"/>
    <mergeCell ref="A38:B38"/>
    <mergeCell ref="E95:F95"/>
    <mergeCell ref="O89:P89"/>
    <mergeCell ref="O86:P86"/>
    <mergeCell ref="I11:J11"/>
    <mergeCell ref="H6:J6"/>
    <mergeCell ref="C7:D7"/>
    <mergeCell ref="F7:G7"/>
    <mergeCell ref="I7:J7"/>
    <mergeCell ref="C29:D29"/>
    <mergeCell ref="C28:D28"/>
    <mergeCell ref="C27:D27"/>
    <mergeCell ref="I27:J27"/>
    <mergeCell ref="C11:D11"/>
    <mergeCell ref="I29:J29"/>
    <mergeCell ref="F28:G28"/>
    <mergeCell ref="F24:G24"/>
    <mergeCell ref="F25:G25"/>
    <mergeCell ref="F26:G26"/>
    <mergeCell ref="F27:G27"/>
    <mergeCell ref="F29:G29"/>
    <mergeCell ref="C26:D26"/>
    <mergeCell ref="C25:D25"/>
    <mergeCell ref="C24:D24"/>
    <mergeCell ref="I28:J28"/>
    <mergeCell ref="F11:G11"/>
  </mergeCells>
  <pageMargins left="0.7" right="0.7" top="0.75" bottom="0.75" header="0.3" footer="0.3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G121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125" customWidth="1"/>
    <col min="32" max="32" width="7.375" customWidth="1"/>
    <col min="33" max="33" width="5.62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222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4" t="s">
        <v>38</v>
      </c>
      <c r="M5" s="454" t="s">
        <v>39</v>
      </c>
      <c r="N5" s="454" t="s">
        <v>38</v>
      </c>
      <c r="O5" s="454" t="s">
        <v>39</v>
      </c>
      <c r="P5" s="454" t="s">
        <v>38</v>
      </c>
      <c r="Q5" s="454" t="s">
        <v>39</v>
      </c>
      <c r="R5" s="454" t="s">
        <v>38</v>
      </c>
      <c r="S5" s="454" t="s">
        <v>39</v>
      </c>
      <c r="T5" s="454" t="s">
        <v>38</v>
      </c>
      <c r="U5" s="161" t="s">
        <v>39</v>
      </c>
      <c r="X5" s="532" t="s">
        <v>249</v>
      </c>
      <c r="Y5" s="443"/>
      <c r="Z5" s="443"/>
      <c r="AA5" s="443"/>
      <c r="AB5" s="464"/>
    </row>
    <row r="6" spans="1:33" ht="28.5" customHeight="1" thickTop="1" thickBot="1" x14ac:dyDescent="0.6">
      <c r="A6" s="799" t="s">
        <v>185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461"/>
      <c r="AA6" s="461"/>
      <c r="AB6" s="463"/>
    </row>
    <row r="7" spans="1:33" ht="22.5" customHeight="1" thickTop="1" thickBot="1" x14ac:dyDescent="0.45">
      <c r="A7" s="800"/>
      <c r="B7" s="341" t="s">
        <v>7</v>
      </c>
      <c r="C7" s="805" t="s">
        <v>114</v>
      </c>
      <c r="D7" s="806"/>
      <c r="E7" s="341" t="s">
        <v>7</v>
      </c>
      <c r="F7" s="805" t="s">
        <v>114</v>
      </c>
      <c r="G7" s="806"/>
      <c r="H7" s="341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20.2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45">
        <f>B8+E8</f>
        <v>0</v>
      </c>
      <c r="I8" s="668">
        <f t="shared" ref="I8" si="0">C8+F8</f>
        <v>0</v>
      </c>
      <c r="J8" s="620"/>
      <c r="K8" s="31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50">
        <f>B9+E9</f>
        <v>0</v>
      </c>
      <c r="I9" s="1089">
        <f>C9+F9</f>
        <v>0</v>
      </c>
      <c r="J9" s="1090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147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382">
        <f t="shared" si="1"/>
        <v>0</v>
      </c>
      <c r="I11" s="625">
        <f t="shared" si="1"/>
        <v>0</v>
      </c>
      <c r="J11" s="626"/>
      <c r="K11" s="60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147">
        <f t="shared" si="1"/>
        <v>0</v>
      </c>
      <c r="I12" s="625">
        <f t="shared" si="1"/>
        <v>0</v>
      </c>
      <c r="J12" s="626"/>
      <c r="K12" s="608"/>
      <c r="L12" s="1034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147">
        <f t="shared" si="1"/>
        <v>0</v>
      </c>
      <c r="I13" s="147">
        <f t="shared" si="1"/>
        <v>0</v>
      </c>
      <c r="J13" s="149">
        <f t="shared" ref="J13:J22" si="2">D13+G13</f>
        <v>0</v>
      </c>
      <c r="K13" s="628"/>
      <c r="L13" s="998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382">
        <f t="shared" ref="H14:H29" si="3">B14+E14</f>
        <v>0</v>
      </c>
      <c r="I14" s="382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147">
        <f t="shared" si="3"/>
        <v>0</v>
      </c>
      <c r="I15" s="147">
        <f t="shared" si="4"/>
        <v>0</v>
      </c>
      <c r="J15" s="149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147">
        <f t="shared" si="3"/>
        <v>0</v>
      </c>
      <c r="I16" s="147">
        <f t="shared" si="4"/>
        <v>0</v>
      </c>
      <c r="J16" s="149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147">
        <f t="shared" si="3"/>
        <v>0</v>
      </c>
      <c r="I17" s="147">
        <f t="shared" si="4"/>
        <v>0</v>
      </c>
      <c r="J17" s="149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147">
        <f t="shared" si="3"/>
        <v>0</v>
      </c>
      <c r="I18" s="147">
        <f t="shared" si="4"/>
        <v>0</v>
      </c>
      <c r="J18" s="149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147">
        <f t="shared" si="3"/>
        <v>0</v>
      </c>
      <c r="I19" s="147">
        <f t="shared" si="4"/>
        <v>0</v>
      </c>
      <c r="J19" s="149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147">
        <f t="shared" si="3"/>
        <v>0</v>
      </c>
      <c r="I20" s="147">
        <f t="shared" si="4"/>
        <v>0</v>
      </c>
      <c r="J20" s="149">
        <f t="shared" si="2"/>
        <v>0</v>
      </c>
      <c r="K20" s="628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147">
        <f t="shared" si="3"/>
        <v>0</v>
      </c>
      <c r="I21" s="147">
        <f t="shared" si="4"/>
        <v>0</v>
      </c>
      <c r="J21" s="149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147">
        <f t="shared" si="3"/>
        <v>0</v>
      </c>
      <c r="I22" s="526">
        <f t="shared" si="4"/>
        <v>0</v>
      </c>
      <c r="J22" s="177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147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147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19.5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147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1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147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20.2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147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147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.75" customHeight="1" thickTop="1" thickBot="1" x14ac:dyDescent="0.25">
      <c r="A29" s="240" t="s">
        <v>23</v>
      </c>
      <c r="B29" s="549"/>
      <c r="C29" s="600"/>
      <c r="D29" s="604"/>
      <c r="E29" s="434"/>
      <c r="F29" s="911"/>
      <c r="G29" s="624"/>
      <c r="H29" s="148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8" customHeight="1" thickTop="1" thickBot="1" x14ac:dyDescent="0.3">
      <c r="A30" s="241" t="s">
        <v>24</v>
      </c>
      <c r="B30" s="342">
        <f>SUM(B8:B29)</f>
        <v>0</v>
      </c>
      <c r="C30" s="350">
        <f>SUM(C8:C29)</f>
        <v>0</v>
      </c>
      <c r="D30" s="541">
        <f>SUM(D13:D22)</f>
        <v>0</v>
      </c>
      <c r="E30" s="350">
        <f>SUM(E8:E29)</f>
        <v>0</v>
      </c>
      <c r="F30" s="350">
        <f>SUM(F8:F29)</f>
        <v>0</v>
      </c>
      <c r="G30" s="26">
        <f>SUM(G13:G22)</f>
        <v>0</v>
      </c>
      <c r="H30" s="350">
        <f>SUM(H8:H29)</f>
        <v>0</v>
      </c>
      <c r="I30" s="350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18.75" customHeight="1" thickTop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18"/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2"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229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1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45">
      <c r="A35" s="2"/>
      <c r="B35" s="2"/>
      <c r="C35" s="39"/>
      <c r="D35" s="2"/>
      <c r="E35" s="2"/>
      <c r="F35" s="2"/>
      <c r="G35" s="2"/>
      <c r="H35" s="2"/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I37" s="298"/>
      <c r="K37" s="8"/>
      <c r="L37" s="894" t="s">
        <v>55</v>
      </c>
      <c r="M37" s="622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913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1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1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1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1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1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1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1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1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1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1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703" t="s">
        <v>66</v>
      </c>
      <c r="M48" s="753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331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9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234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460"/>
      <c r="Z57" s="460"/>
      <c r="AA57" s="460"/>
      <c r="AB57" s="460"/>
      <c r="AC57" s="460"/>
      <c r="AD57" s="460"/>
      <c r="AE57" s="460"/>
      <c r="AF57" s="460"/>
      <c r="AG57" s="460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60"/>
      <c r="Z58" s="460"/>
      <c r="AA58" s="460"/>
      <c r="AB58" s="67"/>
      <c r="AC58" s="67"/>
      <c r="AD58" s="460"/>
      <c r="AE58" s="67"/>
      <c r="AF58" s="460"/>
      <c r="AG58" s="460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60"/>
      <c r="Z59" s="460"/>
      <c r="AA59" s="460"/>
      <c r="AB59" s="68"/>
      <c r="AC59" s="68"/>
      <c r="AD59" s="460"/>
      <c r="AE59" s="68"/>
      <c r="AF59" s="460"/>
      <c r="AG59" s="460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460"/>
      <c r="Z60" s="460"/>
      <c r="AA60" s="460"/>
      <c r="AB60" s="460"/>
      <c r="AC60" s="460"/>
      <c r="AD60" s="460"/>
      <c r="AE60" s="460"/>
      <c r="AF60" s="460"/>
      <c r="AG60" s="460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60"/>
      <c r="Z61" s="460"/>
      <c r="AA61" s="460"/>
      <c r="AB61" s="67"/>
      <c r="AC61" s="67"/>
      <c r="AD61" s="460"/>
      <c r="AE61" s="67"/>
      <c r="AF61" s="460"/>
      <c r="AG61" s="460"/>
    </row>
    <row r="62" spans="1:33" ht="27.75" customHeight="1" thickBot="1" x14ac:dyDescent="0.25">
      <c r="K62" s="744"/>
      <c r="L62" s="261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60"/>
      <c r="Z62" s="460"/>
      <c r="AA62" s="460"/>
      <c r="AB62" s="68"/>
      <c r="AC62" s="68"/>
      <c r="AD62" s="460"/>
      <c r="AE62" s="68"/>
      <c r="AF62" s="460"/>
      <c r="AG62" s="460"/>
    </row>
    <row r="63" spans="1:33" ht="26.25" customHeight="1" thickTop="1" x14ac:dyDescent="0.2">
      <c r="K63" s="607" t="s">
        <v>5</v>
      </c>
      <c r="L63" s="216" t="s">
        <v>7</v>
      </c>
      <c r="M63" s="221">
        <f>M59+M61</f>
        <v>0</v>
      </c>
      <c r="N63" s="221">
        <f t="shared" ref="N63:V64" si="7">N59+N61</f>
        <v>0</v>
      </c>
      <c r="O63" s="221">
        <f t="shared" si="7"/>
        <v>0</v>
      </c>
      <c r="P63" s="221">
        <f t="shared" si="7"/>
        <v>0</v>
      </c>
      <c r="Q63" s="221">
        <f t="shared" si="7"/>
        <v>0</v>
      </c>
      <c r="R63" s="221">
        <f t="shared" si="7"/>
        <v>0</v>
      </c>
      <c r="S63" s="221">
        <f t="shared" si="7"/>
        <v>0</v>
      </c>
      <c r="T63" s="221">
        <f t="shared" si="7"/>
        <v>0</v>
      </c>
      <c r="U63" s="221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218">
        <f>M60+M62</f>
        <v>0</v>
      </c>
      <c r="N64" s="218">
        <f t="shared" si="7"/>
        <v>0</v>
      </c>
      <c r="O64" s="218">
        <f t="shared" si="7"/>
        <v>0</v>
      </c>
      <c r="P64" s="218">
        <f t="shared" si="7"/>
        <v>0</v>
      </c>
      <c r="Q64" s="218">
        <f t="shared" si="7"/>
        <v>0</v>
      </c>
      <c r="R64" s="218">
        <f t="shared" si="7"/>
        <v>0</v>
      </c>
      <c r="S64" s="218">
        <f t="shared" si="7"/>
        <v>0</v>
      </c>
      <c r="T64" s="218">
        <f t="shared" si="7"/>
        <v>0</v>
      </c>
      <c r="U64" s="218">
        <f t="shared" si="7"/>
        <v>0</v>
      </c>
      <c r="V64" s="225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1.75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5" customHeight="1" thickTop="1" thickBot="1" x14ac:dyDescent="0.25">
      <c r="K67" s="305" t="s">
        <v>1</v>
      </c>
      <c r="L67" s="330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9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261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216" t="s">
        <v>7</v>
      </c>
      <c r="M72" s="221">
        <f>M68+M70</f>
        <v>0</v>
      </c>
      <c r="N72" s="221">
        <f t="shared" ref="N72:V73" si="8">N68+N70</f>
        <v>0</v>
      </c>
      <c r="O72" s="221">
        <f t="shared" si="8"/>
        <v>0</v>
      </c>
      <c r="P72" s="221">
        <f t="shared" si="8"/>
        <v>0</v>
      </c>
      <c r="Q72" s="221">
        <f t="shared" si="8"/>
        <v>0</v>
      </c>
      <c r="R72" s="221">
        <f t="shared" si="8"/>
        <v>0</v>
      </c>
      <c r="S72" s="221">
        <f t="shared" si="8"/>
        <v>0</v>
      </c>
      <c r="T72" s="221">
        <f t="shared" si="8"/>
        <v>0</v>
      </c>
      <c r="U72" s="221">
        <f t="shared" si="8"/>
        <v>0</v>
      </c>
      <c r="V72" s="73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218">
        <f>M69+M71</f>
        <v>0</v>
      </c>
      <c r="N73" s="218">
        <f t="shared" si="8"/>
        <v>0</v>
      </c>
      <c r="O73" s="218">
        <f t="shared" si="8"/>
        <v>0</v>
      </c>
      <c r="P73" s="218">
        <f t="shared" si="8"/>
        <v>0</v>
      </c>
      <c r="Q73" s="218">
        <f t="shared" si="8"/>
        <v>0</v>
      </c>
      <c r="R73" s="218">
        <f t="shared" si="8"/>
        <v>0</v>
      </c>
      <c r="S73" s="218">
        <f t="shared" si="8"/>
        <v>0</v>
      </c>
      <c r="T73" s="218">
        <f t="shared" si="8"/>
        <v>0</v>
      </c>
      <c r="U73" s="218">
        <f t="shared" si="8"/>
        <v>0</v>
      </c>
      <c r="V73" s="225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9" customHeight="1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2.5" customHeight="1" thickTop="1" x14ac:dyDescent="0.45">
      <c r="K76" s="741" t="s">
        <v>251</v>
      </c>
      <c r="L76" s="275" t="s">
        <v>7</v>
      </c>
      <c r="M76" s="462"/>
      <c r="N76" s="462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21.75" customHeight="1" x14ac:dyDescent="0.45">
      <c r="K77" s="742"/>
      <c r="L77" s="11" t="s">
        <v>71</v>
      </c>
      <c r="M77" s="462"/>
      <c r="N77" s="462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20.25" customHeight="1" x14ac:dyDescent="0.45">
      <c r="K78" s="743" t="s">
        <v>252</v>
      </c>
      <c r="L78" s="11" t="s">
        <v>7</v>
      </c>
      <c r="M78" s="462"/>
      <c r="N78" s="462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21.75" customHeight="1" thickBot="1" x14ac:dyDescent="0.5">
      <c r="K79" s="744"/>
      <c r="L79" s="283" t="s">
        <v>71</v>
      </c>
      <c r="M79" s="462"/>
      <c r="N79" s="462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16.5" customHeight="1" thickTop="1" x14ac:dyDescent="0.45">
      <c r="K80" s="952" t="s">
        <v>5</v>
      </c>
      <c r="L80" s="275" t="s">
        <v>7</v>
      </c>
      <c r="M80" s="418">
        <f t="shared" ref="M80:N80" si="10">M76+M78</f>
        <v>0</v>
      </c>
      <c r="N80" s="131">
        <f t="shared" si="10"/>
        <v>0</v>
      </c>
      <c r="O80" s="28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Bot="1" x14ac:dyDescent="0.5">
      <c r="K81" s="733"/>
      <c r="L81" s="283" t="s">
        <v>71</v>
      </c>
      <c r="M81" s="414">
        <f t="shared" ref="M81:N81" si="11">M77+M79</f>
        <v>0</v>
      </c>
      <c r="N81" s="417">
        <f t="shared" si="11"/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L82" s="373"/>
      <c r="M82" s="373"/>
    </row>
    <row r="83" spans="1:22" ht="27" customHeight="1" x14ac:dyDescent="0.2">
      <c r="K83" s="1074" t="s">
        <v>240</v>
      </c>
      <c r="L83" s="1074"/>
      <c r="M83" s="1074"/>
      <c r="N83" s="1074"/>
      <c r="O83" s="1074"/>
    </row>
    <row r="84" spans="1:22" ht="19.5" customHeight="1" thickBot="1" x14ac:dyDescent="0.5">
      <c r="A84" s="641"/>
      <c r="B84" s="641"/>
      <c r="C84" s="641"/>
      <c r="D84" s="641"/>
      <c r="E84" s="641"/>
      <c r="F84" s="641"/>
      <c r="G84" s="82"/>
      <c r="H84" s="82"/>
      <c r="I84" s="82"/>
      <c r="J84" s="82"/>
    </row>
    <row r="85" spans="1:22" ht="19.5" customHeight="1" thickTop="1" x14ac:dyDescent="0.2">
      <c r="A85" s="81"/>
      <c r="B85" s="641"/>
      <c r="C85" s="641"/>
      <c r="D85" s="641"/>
      <c r="E85" s="641"/>
      <c r="F85" s="641"/>
      <c r="G85" s="828" t="s">
        <v>241</v>
      </c>
      <c r="H85" s="828"/>
      <c r="I85" s="828"/>
      <c r="J85" s="828"/>
      <c r="K85" s="1057" t="s">
        <v>152</v>
      </c>
      <c r="L85" s="855"/>
      <c r="M85" s="855"/>
      <c r="N85" s="855"/>
      <c r="O85" s="855"/>
      <c r="P85" s="856"/>
    </row>
    <row r="86" spans="1:22" ht="21" customHeight="1" thickBot="1" x14ac:dyDescent="0.5">
      <c r="A86" s="1032"/>
      <c r="B86" s="1033"/>
      <c r="C86" s="1033"/>
      <c r="D86" s="1033"/>
      <c r="E86" s="1033"/>
      <c r="F86" s="1033"/>
      <c r="G86" s="82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20.25" customHeight="1" thickTop="1" thickBot="1" x14ac:dyDescent="0.5">
      <c r="A87" s="1043" t="s">
        <v>136</v>
      </c>
      <c r="B87" s="833"/>
      <c r="C87" s="833"/>
      <c r="D87" s="833"/>
      <c r="E87" s="833"/>
      <c r="F87" s="835"/>
      <c r="G87" s="82"/>
      <c r="H87" s="1031"/>
      <c r="I87" s="1031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thickTop="1" x14ac:dyDescent="0.45">
      <c r="A88" s="43" t="s">
        <v>137</v>
      </c>
      <c r="B88" s="808" t="s">
        <v>138</v>
      </c>
      <c r="C88" s="621"/>
      <c r="D88" s="809"/>
      <c r="E88" s="1087" t="s">
        <v>139</v>
      </c>
      <c r="F88" s="1088"/>
      <c r="G88" s="82"/>
      <c r="H88" s="1031"/>
      <c r="I88" s="1031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  <c r="R88" s="921"/>
      <c r="S88" s="921"/>
      <c r="T88" s="921"/>
    </row>
    <row r="89" spans="1:22" ht="24" customHeight="1" x14ac:dyDescent="0.45">
      <c r="A89" s="41">
        <v>1</v>
      </c>
      <c r="B89" s="600" t="s">
        <v>140</v>
      </c>
      <c r="C89" s="681"/>
      <c r="D89" s="604"/>
      <c r="E89" s="1085">
        <f>B33</f>
        <v>0</v>
      </c>
      <c r="F89" s="1086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(D117*5)/1000</f>
        <v>#DIV/0!</v>
      </c>
      <c r="P89" s="1036"/>
    </row>
    <row r="90" spans="1:22" ht="21" customHeight="1" x14ac:dyDescent="0.45">
      <c r="A90" s="41">
        <v>2</v>
      </c>
      <c r="B90" s="600" t="s">
        <v>141</v>
      </c>
      <c r="C90" s="681"/>
      <c r="D90" s="604"/>
      <c r="E90" s="1035">
        <f>H4</f>
        <v>0</v>
      </c>
      <c r="F90" s="1036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21.75" customHeight="1" x14ac:dyDescent="0.45">
      <c r="A91" s="41">
        <v>3</v>
      </c>
      <c r="B91" s="600" t="s">
        <v>142</v>
      </c>
      <c r="C91" s="681"/>
      <c r="D91" s="604"/>
      <c r="E91" s="1085" t="e">
        <f>E89/E90</f>
        <v>#DIV/0!</v>
      </c>
      <c r="F91" s="1086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3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18.7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"/>
      <c r="J93" s="8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24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24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822"/>
      <c r="J95" s="82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3.25" customHeight="1" thickTop="1" x14ac:dyDescent="0.45">
      <c r="A96" s="41">
        <v>8</v>
      </c>
      <c r="B96" s="600" t="s">
        <v>147</v>
      </c>
      <c r="C96" s="681"/>
      <c r="D96" s="604"/>
      <c r="E96" s="1047" t="e">
        <f>(J33/B33)*100</f>
        <v>#DIV/0!</v>
      </c>
      <c r="F96" s="1048"/>
      <c r="G96" s="82"/>
      <c r="H96" s="82"/>
      <c r="I96" s="82"/>
      <c r="J96" s="82"/>
    </row>
    <row r="97" spans="1:16" ht="24.75" customHeight="1" thickBot="1" x14ac:dyDescent="0.5">
      <c r="A97" s="41">
        <v>9</v>
      </c>
      <c r="B97" s="600" t="s">
        <v>148</v>
      </c>
      <c r="C97" s="681"/>
      <c r="D97" s="6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600" t="s">
        <v>149</v>
      </c>
      <c r="C98" s="681"/>
      <c r="D98" s="604"/>
      <c r="E98" s="1035" t="e">
        <f>((H33+B34)/J33)*100</f>
        <v>#DIV/0!</v>
      </c>
      <c r="F98" s="1036"/>
      <c r="G98" s="82"/>
      <c r="H98" s="82"/>
      <c r="I98" s="82"/>
      <c r="J98" s="82"/>
      <c r="K98" s="1062" t="s">
        <v>153</v>
      </c>
      <c r="L98" s="1063"/>
      <c r="M98" s="1063"/>
      <c r="N98" s="1063"/>
      <c r="O98" s="1063"/>
      <c r="P98" s="1064"/>
    </row>
    <row r="99" spans="1:16" ht="21.75" customHeight="1" thickBot="1" x14ac:dyDescent="0.5">
      <c r="A99" s="41">
        <v>11</v>
      </c>
      <c r="B99" s="600" t="s">
        <v>150</v>
      </c>
      <c r="C99" s="681"/>
      <c r="D99" s="604"/>
      <c r="E99" s="1047" t="e">
        <f>(O87-O100)/10</f>
        <v>#DIV/0!</v>
      </c>
      <c r="F99" s="1048"/>
      <c r="G99" s="82"/>
      <c r="H99" s="82"/>
      <c r="I99" s="82"/>
      <c r="J99" s="82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3.25" customHeight="1" thickTop="1" x14ac:dyDescent="0.45">
      <c r="A100" s="41">
        <v>12</v>
      </c>
      <c r="B100" s="600" t="s">
        <v>246</v>
      </c>
      <c r="C100" s="681"/>
      <c r="D100" s="604"/>
      <c r="E100" s="1047" t="e">
        <f>(D34/F34)*100</f>
        <v>#DIV/0!</v>
      </c>
      <c r="F100" s="1048"/>
      <c r="G100" s="82"/>
      <c r="H100" s="82"/>
      <c r="I100" s="82"/>
      <c r="J100" s="83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3.25" customHeight="1" x14ac:dyDescent="0.45">
      <c r="A101" s="44">
        <v>13</v>
      </c>
      <c r="B101" s="848" t="s">
        <v>247</v>
      </c>
      <c r="C101" s="1056"/>
      <c r="D101" s="849"/>
      <c r="E101" s="1091" t="e">
        <f>(J30/H34)*100</f>
        <v>#DIV/0!</v>
      </c>
      <c r="F101" s="1092"/>
      <c r="G101" s="82"/>
      <c r="H101" s="82"/>
      <c r="I101" s="82"/>
      <c r="J101" s="83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4.75" customHeight="1" x14ac:dyDescent="0.45">
      <c r="A102" s="311">
        <v>14</v>
      </c>
      <c r="B102" s="1065" t="s">
        <v>151</v>
      </c>
      <c r="C102" s="1065"/>
      <c r="D102" s="1065"/>
      <c r="E102" s="1084" t="e">
        <f>(I4/H4)*100</f>
        <v>#DIV/0!</v>
      </c>
      <c r="F102" s="1084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1.7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4.75" customHeight="1" x14ac:dyDescent="0.45"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21.75" customHeight="1" x14ac:dyDescent="0.45"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Bot="1" x14ac:dyDescent="0.5">
      <c r="A106" s="1053" t="s">
        <v>174</v>
      </c>
      <c r="B106" s="1053"/>
      <c r="C106" s="1053"/>
      <c r="D106" s="1053"/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thickBot="1" x14ac:dyDescent="0.5">
      <c r="A107" s="55" t="s">
        <v>137</v>
      </c>
      <c r="B107" s="1054" t="s">
        <v>174</v>
      </c>
      <c r="C107" s="1055"/>
      <c r="D107" s="33" t="s">
        <v>139</v>
      </c>
      <c r="G107" s="82"/>
      <c r="H107" s="82"/>
      <c r="I107" s="82"/>
      <c r="J107" s="82"/>
    </row>
    <row r="108" spans="1:16" ht="16.5" customHeight="1" thickTop="1" x14ac:dyDescent="0.45">
      <c r="A108" s="56">
        <v>1</v>
      </c>
      <c r="B108" s="852" t="s">
        <v>76</v>
      </c>
      <c r="C108" s="853"/>
      <c r="D108" s="427" t="e">
        <f>(L16/I13)*1000</f>
        <v>#DIV/0!</v>
      </c>
      <c r="G108" s="82"/>
      <c r="H108" s="82"/>
      <c r="I108" s="82"/>
      <c r="J108" s="82"/>
    </row>
    <row r="109" spans="1:16" ht="19.5" customHeight="1" x14ac:dyDescent="0.45">
      <c r="A109" s="56">
        <v>2</v>
      </c>
      <c r="B109" s="625" t="s">
        <v>77</v>
      </c>
      <c r="C109" s="624"/>
      <c r="D109" s="427" t="e">
        <f>(M16/(I14+I15))*1000</f>
        <v>#DIV/0!</v>
      </c>
      <c r="G109" s="82"/>
      <c r="H109" s="82"/>
      <c r="I109" s="82"/>
      <c r="J109" s="82"/>
    </row>
    <row r="110" spans="1:16" ht="24" customHeight="1" x14ac:dyDescent="0.45">
      <c r="A110" s="24">
        <v>3</v>
      </c>
      <c r="B110" s="625" t="s">
        <v>78</v>
      </c>
      <c r="C110" s="624"/>
      <c r="D110" s="427" t="e">
        <f>(N16/I16)*1000</f>
        <v>#DIV/0!</v>
      </c>
      <c r="G110" s="82"/>
      <c r="H110" s="82"/>
      <c r="I110" s="82"/>
      <c r="J110" s="82"/>
    </row>
    <row r="111" spans="1:16" ht="24" customHeight="1" x14ac:dyDescent="0.45">
      <c r="A111" s="24">
        <v>4</v>
      </c>
      <c r="B111" s="625" t="s">
        <v>79</v>
      </c>
      <c r="C111" s="624"/>
      <c r="D111" s="427" t="e">
        <f>(O16/I17)*1000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24">
        <v>5</v>
      </c>
      <c r="B112" s="625" t="s">
        <v>80</v>
      </c>
      <c r="C112" s="624"/>
      <c r="D112" s="427" t="e">
        <f>(P16/I18)*1000</f>
        <v>#DIV/0!</v>
      </c>
      <c r="E112" s="8"/>
      <c r="F112" s="8"/>
      <c r="G112" s="82"/>
      <c r="H112" s="82"/>
      <c r="I112" s="82"/>
      <c r="J112" s="82"/>
    </row>
    <row r="113" spans="1:10" ht="18.75" customHeight="1" x14ac:dyDescent="0.45">
      <c r="A113" s="24">
        <v>6</v>
      </c>
      <c r="B113" s="625" t="s">
        <v>81</v>
      </c>
      <c r="C113" s="624"/>
      <c r="D113" s="427" t="e">
        <f>(Q16/I19)*1000</f>
        <v>#DIV/0!</v>
      </c>
      <c r="E113" s="8"/>
      <c r="F113" s="8"/>
      <c r="G113" s="82"/>
      <c r="H113" s="82"/>
      <c r="I113" s="82"/>
      <c r="J113" s="82"/>
    </row>
    <row r="114" spans="1:10" ht="21" customHeight="1" x14ac:dyDescent="0.45">
      <c r="A114" s="51">
        <v>7</v>
      </c>
      <c r="B114" s="625" t="s">
        <v>82</v>
      </c>
      <c r="C114" s="624"/>
      <c r="D114" s="427" t="e">
        <f>(R16/I20)*1000</f>
        <v>#DIV/0!</v>
      </c>
      <c r="E114" s="92"/>
      <c r="F114" s="92"/>
      <c r="G114" s="82"/>
      <c r="H114" s="82"/>
      <c r="I114" s="82"/>
      <c r="J114" s="82"/>
    </row>
    <row r="115" spans="1:10" ht="21" customHeight="1" x14ac:dyDescent="0.2">
      <c r="A115" s="57">
        <v>8</v>
      </c>
      <c r="B115" s="848" t="s">
        <v>83</v>
      </c>
      <c r="C115" s="849"/>
      <c r="D115" s="427" t="e">
        <f>(S16/I21)*1000</f>
        <v>#DIV/0!</v>
      </c>
      <c r="E115" s="92"/>
      <c r="F115" s="92"/>
    </row>
    <row r="116" spans="1:10" ht="21" customHeight="1" x14ac:dyDescent="0.2">
      <c r="A116" s="577">
        <v>9</v>
      </c>
      <c r="B116" s="927" t="s">
        <v>245</v>
      </c>
      <c r="C116" s="928"/>
      <c r="D116" s="427" t="e">
        <f>(T16/I22)*1000</f>
        <v>#DIV/0!</v>
      </c>
      <c r="E116" s="579"/>
      <c r="F116" s="579"/>
    </row>
    <row r="117" spans="1:10" ht="18.75" customHeight="1" x14ac:dyDescent="0.2">
      <c r="A117" s="625" t="s">
        <v>175</v>
      </c>
      <c r="B117" s="623"/>
      <c r="C117" s="624"/>
      <c r="D117" s="428" t="e">
        <f>D108+D109+D110+D111+D112+D113+D114+D115</f>
        <v>#DIV/0!</v>
      </c>
      <c r="E117" s="8"/>
      <c r="F117" s="8"/>
    </row>
    <row r="118" spans="1:10" ht="21.75" customHeight="1" x14ac:dyDescent="0.2">
      <c r="A118" s="81"/>
      <c r="B118" s="750"/>
      <c r="C118" s="750"/>
      <c r="D118" s="750"/>
      <c r="E118" s="750"/>
      <c r="F118" s="750"/>
    </row>
    <row r="119" spans="1:10" ht="20.25" customHeight="1" x14ac:dyDescent="0.2">
      <c r="A119" s="81"/>
      <c r="B119" s="750"/>
      <c r="C119" s="750"/>
      <c r="D119" s="750"/>
      <c r="E119" s="750"/>
      <c r="F119" s="750"/>
    </row>
    <row r="120" spans="1:10" ht="17.25" customHeight="1" x14ac:dyDescent="0.2">
      <c r="A120" s="81"/>
      <c r="B120" s="750"/>
      <c r="C120" s="750"/>
      <c r="D120" s="750"/>
      <c r="E120" s="750"/>
      <c r="F120" s="750"/>
    </row>
    <row r="121" spans="1:10" ht="18" x14ac:dyDescent="0.2">
      <c r="A121" s="81"/>
      <c r="B121" s="750"/>
      <c r="C121" s="750"/>
      <c r="D121" s="750"/>
      <c r="E121" s="750"/>
      <c r="F121" s="750"/>
    </row>
  </sheetData>
  <mergeCells count="277">
    <mergeCell ref="A44:A48"/>
    <mergeCell ref="B111:C111"/>
    <mergeCell ref="B112:C112"/>
    <mergeCell ref="B113:C113"/>
    <mergeCell ref="B114:C114"/>
    <mergeCell ref="B115:C115"/>
    <mergeCell ref="A117:C117"/>
    <mergeCell ref="K85:P85"/>
    <mergeCell ref="L86:N86"/>
    <mergeCell ref="O86:P86"/>
    <mergeCell ref="L87:N87"/>
    <mergeCell ref="O87:P87"/>
    <mergeCell ref="L88:N88"/>
    <mergeCell ref="O88:P88"/>
    <mergeCell ref="L89:N89"/>
    <mergeCell ref="O89:P89"/>
    <mergeCell ref="L90:N90"/>
    <mergeCell ref="O90:P90"/>
    <mergeCell ref="L91:N91"/>
    <mergeCell ref="O91:P91"/>
    <mergeCell ref="L92:N92"/>
    <mergeCell ref="O92:P92"/>
    <mergeCell ref="L93:N93"/>
    <mergeCell ref="O93:P93"/>
    <mergeCell ref="L94:N94"/>
    <mergeCell ref="B107:C107"/>
    <mergeCell ref="B108:C108"/>
    <mergeCell ref="B109:C109"/>
    <mergeCell ref="B110:C110"/>
    <mergeCell ref="O94:P94"/>
    <mergeCell ref="L95:N95"/>
    <mergeCell ref="O95:P95"/>
    <mergeCell ref="K98:P98"/>
    <mergeCell ref="L99:N99"/>
    <mergeCell ref="O102:P102"/>
    <mergeCell ref="L103:N103"/>
    <mergeCell ref="O103:P103"/>
    <mergeCell ref="L104:N104"/>
    <mergeCell ref="O104:P104"/>
    <mergeCell ref="L105:N105"/>
    <mergeCell ref="O105:P105"/>
    <mergeCell ref="L106:N106"/>
    <mergeCell ref="O106:P106"/>
    <mergeCell ref="B100:D100"/>
    <mergeCell ref="E100:F100"/>
    <mergeCell ref="B101:D101"/>
    <mergeCell ref="E101:F101"/>
    <mergeCell ref="A106:D106"/>
    <mergeCell ref="O99:P99"/>
    <mergeCell ref="C7:D7"/>
    <mergeCell ref="F7:G7"/>
    <mergeCell ref="I7:J7"/>
    <mergeCell ref="F4:G4"/>
    <mergeCell ref="C8:D8"/>
    <mergeCell ref="F8:G8"/>
    <mergeCell ref="I8:J8"/>
    <mergeCell ref="K3:K5"/>
    <mergeCell ref="C9:D9"/>
    <mergeCell ref="F9:G9"/>
    <mergeCell ref="I9:J9"/>
    <mergeCell ref="C12:D12"/>
    <mergeCell ref="F12:G12"/>
    <mergeCell ref="I12:J12"/>
    <mergeCell ref="K11:K13"/>
    <mergeCell ref="L12:L13"/>
    <mergeCell ref="M12:M13"/>
    <mergeCell ref="N12:N13"/>
    <mergeCell ref="O12:O13"/>
    <mergeCell ref="P12:P13"/>
    <mergeCell ref="K24:L24"/>
    <mergeCell ref="K28:L28"/>
    <mergeCell ref="N28:R28"/>
    <mergeCell ref="K2:U2"/>
    <mergeCell ref="T4:U4"/>
    <mergeCell ref="A5:C5"/>
    <mergeCell ref="A6:A7"/>
    <mergeCell ref="E6:G6"/>
    <mergeCell ref="L3:M4"/>
    <mergeCell ref="N3:O4"/>
    <mergeCell ref="P3:U3"/>
    <mergeCell ref="P4:Q4"/>
    <mergeCell ref="R4:S4"/>
    <mergeCell ref="H6:J6"/>
    <mergeCell ref="B6:D6"/>
    <mergeCell ref="Q12:Q13"/>
    <mergeCell ref="R12:R13"/>
    <mergeCell ref="S12:S13"/>
    <mergeCell ref="C10:D10"/>
    <mergeCell ref="F10:G10"/>
    <mergeCell ref="I10:J10"/>
    <mergeCell ref="C11:D11"/>
    <mergeCell ref="F11:G11"/>
    <mergeCell ref="I11:J11"/>
    <mergeCell ref="L11:T11"/>
    <mergeCell ref="T12:T13"/>
    <mergeCell ref="K23:L23"/>
    <mergeCell ref="N23:O23"/>
    <mergeCell ref="R20:S20"/>
    <mergeCell ref="T20:U20"/>
    <mergeCell ref="I23:J23"/>
    <mergeCell ref="R21:S21"/>
    <mergeCell ref="T21:U21"/>
    <mergeCell ref="K18:K20"/>
    <mergeCell ref="L18:O18"/>
    <mergeCell ref="L19:L20"/>
    <mergeCell ref="M19:O19"/>
    <mergeCell ref="R19:S19"/>
    <mergeCell ref="T19:U19"/>
    <mergeCell ref="R22:S22"/>
    <mergeCell ref="T22:U22"/>
    <mergeCell ref="S24:T24"/>
    <mergeCell ref="AC29:AD29"/>
    <mergeCell ref="N30:R30"/>
    <mergeCell ref="AC30:AD30"/>
    <mergeCell ref="N33:T33"/>
    <mergeCell ref="C28:D28"/>
    <mergeCell ref="F28:G28"/>
    <mergeCell ref="I28:J28"/>
    <mergeCell ref="U24:V24"/>
    <mergeCell ref="I27:J27"/>
    <mergeCell ref="K25:L25"/>
    <mergeCell ref="O25:P25"/>
    <mergeCell ref="Q25:R25"/>
    <mergeCell ref="S25:T25"/>
    <mergeCell ref="U25:V25"/>
    <mergeCell ref="I25:J25"/>
    <mergeCell ref="I24:J24"/>
    <mergeCell ref="K26:L26"/>
    <mergeCell ref="K27:L27"/>
    <mergeCell ref="N27:R27"/>
    <mergeCell ref="I26:J26"/>
    <mergeCell ref="Q24:R24"/>
    <mergeCell ref="A38:B38"/>
    <mergeCell ref="L35:M36"/>
    <mergeCell ref="N35:O35"/>
    <mergeCell ref="P35:Q35"/>
    <mergeCell ref="R35:S35"/>
    <mergeCell ref="C29:D29"/>
    <mergeCell ref="F29:G29"/>
    <mergeCell ref="I29:J29"/>
    <mergeCell ref="A39:A43"/>
    <mergeCell ref="N29:R29"/>
    <mergeCell ref="T35:U35"/>
    <mergeCell ref="N31:R31"/>
    <mergeCell ref="AC31:AD31"/>
    <mergeCell ref="T50:U50"/>
    <mergeCell ref="L50:M50"/>
    <mergeCell ref="N50:O50"/>
    <mergeCell ref="P50:Q50"/>
    <mergeCell ref="R50:S50"/>
    <mergeCell ref="L37:M37"/>
    <mergeCell ref="L38:M38"/>
    <mergeCell ref="L39:M39"/>
    <mergeCell ref="L40:M40"/>
    <mergeCell ref="L47:M47"/>
    <mergeCell ref="L48:M48"/>
    <mergeCell ref="L49:M49"/>
    <mergeCell ref="L41:M41"/>
    <mergeCell ref="L42:M42"/>
    <mergeCell ref="L43:M43"/>
    <mergeCell ref="L44:M44"/>
    <mergeCell ref="L45:M45"/>
    <mergeCell ref="L46:M46"/>
    <mergeCell ref="W56:X56"/>
    <mergeCell ref="W57:W59"/>
    <mergeCell ref="W60:W62"/>
    <mergeCell ref="W65:X65"/>
    <mergeCell ref="K56:S56"/>
    <mergeCell ref="K59:K60"/>
    <mergeCell ref="K61:K62"/>
    <mergeCell ref="K63:K64"/>
    <mergeCell ref="K65:L65"/>
    <mergeCell ref="E92:F92"/>
    <mergeCell ref="B93:D93"/>
    <mergeCell ref="E93:F93"/>
    <mergeCell ref="H87:I88"/>
    <mergeCell ref="B88:D88"/>
    <mergeCell ref="E88:F88"/>
    <mergeCell ref="B89:D89"/>
    <mergeCell ref="E89:F89"/>
    <mergeCell ref="A87:F87"/>
    <mergeCell ref="B120:D120"/>
    <mergeCell ref="E120:F120"/>
    <mergeCell ref="B121:D121"/>
    <mergeCell ref="E121:F121"/>
    <mergeCell ref="B119:D119"/>
    <mergeCell ref="E119:F119"/>
    <mergeCell ref="C23:D23"/>
    <mergeCell ref="C24:D24"/>
    <mergeCell ref="C25:D25"/>
    <mergeCell ref="C26:D26"/>
    <mergeCell ref="B118:D118"/>
    <mergeCell ref="E118:F118"/>
    <mergeCell ref="F23:G23"/>
    <mergeCell ref="F24:G24"/>
    <mergeCell ref="F25:G25"/>
    <mergeCell ref="F26:G26"/>
    <mergeCell ref="F27:G27"/>
    <mergeCell ref="C27:D27"/>
    <mergeCell ref="B97:D97"/>
    <mergeCell ref="E97:F97"/>
    <mergeCell ref="B98:D98"/>
    <mergeCell ref="E98:F98"/>
    <mergeCell ref="A84:F84"/>
    <mergeCell ref="B85:D85"/>
    <mergeCell ref="R78:T78"/>
    <mergeCell ref="L100:N100"/>
    <mergeCell ref="O100:P100"/>
    <mergeCell ref="L101:N101"/>
    <mergeCell ref="O101:P101"/>
    <mergeCell ref="L102:N102"/>
    <mergeCell ref="R88:T88"/>
    <mergeCell ref="B99:D99"/>
    <mergeCell ref="E99:F99"/>
    <mergeCell ref="B94:D94"/>
    <mergeCell ref="E94:F94"/>
    <mergeCell ref="B95:D95"/>
    <mergeCell ref="E95:F95"/>
    <mergeCell ref="B90:D90"/>
    <mergeCell ref="E90:F90"/>
    <mergeCell ref="B102:D102"/>
    <mergeCell ref="E102:F102"/>
    <mergeCell ref="A86:F86"/>
    <mergeCell ref="I95:J95"/>
    <mergeCell ref="B96:D96"/>
    <mergeCell ref="E96:F96"/>
    <mergeCell ref="B91:D91"/>
    <mergeCell ref="E91:F91"/>
    <mergeCell ref="B92:D92"/>
    <mergeCell ref="U77:V77"/>
    <mergeCell ref="E85:F85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X12:X13"/>
    <mergeCell ref="Y12:Z13"/>
    <mergeCell ref="AA12:AB13"/>
    <mergeCell ref="X14:X15"/>
    <mergeCell ref="Y14:Z15"/>
    <mergeCell ref="AA14:AB15"/>
    <mergeCell ref="Y32:AC32"/>
    <mergeCell ref="X55:AB55"/>
    <mergeCell ref="AC55:AF55"/>
    <mergeCell ref="G85:J85"/>
    <mergeCell ref="K83:O83"/>
    <mergeCell ref="W66:W68"/>
    <mergeCell ref="K78:K79"/>
    <mergeCell ref="B116:C116"/>
    <mergeCell ref="U78:V78"/>
    <mergeCell ref="R79:T79"/>
    <mergeCell ref="K80:K81"/>
    <mergeCell ref="AC69:AE69"/>
    <mergeCell ref="AC70:AE70"/>
    <mergeCell ref="AC71:AE71"/>
    <mergeCell ref="AC72:AE72"/>
    <mergeCell ref="AC73:AE73"/>
    <mergeCell ref="K68:K69"/>
    <mergeCell ref="K70:K71"/>
    <mergeCell ref="K72:K73"/>
    <mergeCell ref="R75:T75"/>
    <mergeCell ref="U75:V75"/>
    <mergeCell ref="R80:T80"/>
    <mergeCell ref="U80:V80"/>
    <mergeCell ref="R81:T81"/>
    <mergeCell ref="U81:V81"/>
    <mergeCell ref="U79:V79"/>
    <mergeCell ref="W69:W71"/>
    <mergeCell ref="K76:K77"/>
    <mergeCell ref="R76:T76"/>
    <mergeCell ref="U76:V76"/>
    <mergeCell ref="R77:T77"/>
  </mergeCells>
  <pageMargins left="0.7" right="0.7" top="0.75" bottom="0.75" header="0.3" footer="0.3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:AG121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75" customWidth="1"/>
    <col min="32" max="32" width="7.375" customWidth="1"/>
    <col min="33" max="33" width="5.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222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22" t="s">
        <v>38</v>
      </c>
      <c r="M5" s="173" t="s">
        <v>39</v>
      </c>
      <c r="N5" s="173" t="s">
        <v>38</v>
      </c>
      <c r="O5" s="173" t="s">
        <v>39</v>
      </c>
      <c r="P5" s="173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443"/>
      <c r="Z5" s="443"/>
      <c r="AA5" s="443"/>
      <c r="AB5" s="469"/>
    </row>
    <row r="6" spans="1:33" ht="28.5" customHeight="1" thickTop="1" thickBot="1" x14ac:dyDescent="0.6">
      <c r="A6" s="799" t="s">
        <v>185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466"/>
      <c r="AA6" s="466"/>
      <c r="AB6" s="468"/>
    </row>
    <row r="7" spans="1:33" ht="22.5" customHeight="1" thickTop="1" thickBot="1" x14ac:dyDescent="0.45">
      <c r="A7" s="1094"/>
      <c r="B7" s="341" t="s">
        <v>7</v>
      </c>
      <c r="C7" s="805" t="s">
        <v>114</v>
      </c>
      <c r="D7" s="806"/>
      <c r="E7" s="341" t="s">
        <v>7</v>
      </c>
      <c r="F7" s="805" t="s">
        <v>114</v>
      </c>
      <c r="G7" s="806"/>
      <c r="H7" s="341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18.7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94">
        <f>B8+E8</f>
        <v>0</v>
      </c>
      <c r="I8" s="808">
        <f t="shared" ref="I8" si="0">C8+F8</f>
        <v>0</v>
      </c>
      <c r="J8" s="622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78">
        <f>B9+E9</f>
        <v>0</v>
      </c>
      <c r="I9" s="625">
        <f>C9+F9</f>
        <v>0</v>
      </c>
      <c r="J9" s="626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389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389">
        <f t="shared" si="1"/>
        <v>0</v>
      </c>
      <c r="I11" s="625">
        <f t="shared" si="1"/>
        <v>0</v>
      </c>
      <c r="J11" s="626"/>
      <c r="K11" s="60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389">
        <f t="shared" si="1"/>
        <v>0</v>
      </c>
      <c r="I12" s="625">
        <f t="shared" si="1"/>
        <v>0</v>
      </c>
      <c r="J12" s="626"/>
      <c r="K12" s="608"/>
      <c r="L12" s="1034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389">
        <f t="shared" si="1"/>
        <v>0</v>
      </c>
      <c r="I13" s="389">
        <f t="shared" si="1"/>
        <v>0</v>
      </c>
      <c r="J13" s="177">
        <f t="shared" ref="J13:J22" si="2">D13+G13</f>
        <v>0</v>
      </c>
      <c r="K13" s="628"/>
      <c r="L13" s="998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389">
        <f t="shared" ref="H14:H29" si="3">B14+E14</f>
        <v>0</v>
      </c>
      <c r="I14" s="389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389">
        <f t="shared" si="3"/>
        <v>0</v>
      </c>
      <c r="I15" s="389">
        <f t="shared" si="4"/>
        <v>0</v>
      </c>
      <c r="J15" s="177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389">
        <f t="shared" si="3"/>
        <v>0</v>
      </c>
      <c r="I16" s="389">
        <f t="shared" si="4"/>
        <v>0</v>
      </c>
      <c r="J16" s="177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389">
        <f t="shared" si="3"/>
        <v>0</v>
      </c>
      <c r="I17" s="389">
        <f t="shared" si="4"/>
        <v>0</v>
      </c>
      <c r="J17" s="177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389">
        <f t="shared" si="3"/>
        <v>0</v>
      </c>
      <c r="I18" s="389">
        <f t="shared" si="4"/>
        <v>0</v>
      </c>
      <c r="J18" s="177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389">
        <f t="shared" si="3"/>
        <v>0</v>
      </c>
      <c r="I19" s="389">
        <f t="shared" si="4"/>
        <v>0</v>
      </c>
      <c r="J19" s="177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389">
        <f t="shared" si="3"/>
        <v>0</v>
      </c>
      <c r="I20" s="389">
        <f t="shared" si="4"/>
        <v>0</v>
      </c>
      <c r="J20" s="177">
        <f t="shared" si="2"/>
        <v>0</v>
      </c>
      <c r="K20" s="628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389">
        <f t="shared" si="3"/>
        <v>0</v>
      </c>
      <c r="I21" s="389">
        <f t="shared" si="4"/>
        <v>0</v>
      </c>
      <c r="J21" s="177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389">
        <f t="shared" si="3"/>
        <v>0</v>
      </c>
      <c r="I22" s="526">
        <f t="shared" si="4"/>
        <v>0</v>
      </c>
      <c r="J22" s="177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389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389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1.75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389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0.25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389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20.2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389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389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.75" customHeight="1" thickTop="1" thickBot="1" x14ac:dyDescent="0.25">
      <c r="A29" s="240" t="s">
        <v>23</v>
      </c>
      <c r="B29" s="549"/>
      <c r="C29" s="600"/>
      <c r="D29" s="604"/>
      <c r="E29" s="434"/>
      <c r="F29" s="911"/>
      <c r="G29" s="624"/>
      <c r="H29" s="173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7.25" customHeight="1" thickTop="1" thickBot="1" x14ac:dyDescent="0.3">
      <c r="A30" s="241" t="s">
        <v>24</v>
      </c>
      <c r="B30" s="392">
        <f>SUM(B8:B29)</f>
        <v>0</v>
      </c>
      <c r="C30" s="392">
        <f>SUM(C8:C29)</f>
        <v>0</v>
      </c>
      <c r="D30" s="541">
        <f>SUM(D13:D22)</f>
        <v>0</v>
      </c>
      <c r="E30" s="392">
        <f>SUM(E8:E29)</f>
        <v>0</v>
      </c>
      <c r="F30" s="392">
        <f>SUM(F8:F29)</f>
        <v>0</v>
      </c>
      <c r="G30" s="26">
        <f>SUM(G13:G22)</f>
        <v>0</v>
      </c>
      <c r="H30" s="392">
        <f>SUM(H8:H29)</f>
        <v>0</v>
      </c>
      <c r="I30" s="392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20.25" customHeight="1" thickTop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18"/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2"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229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1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45">
      <c r="A35" s="2"/>
      <c r="B35" s="2"/>
      <c r="C35" s="39"/>
      <c r="D35" s="2"/>
      <c r="E35" s="2"/>
      <c r="F35" s="2"/>
      <c r="G35" s="2"/>
      <c r="H35" s="2"/>
      <c r="K35" s="8"/>
      <c r="L35" s="699" t="s">
        <v>54</v>
      </c>
      <c r="M35" s="700"/>
      <c r="N35" s="1093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706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I37" s="298"/>
      <c r="K37" s="8"/>
      <c r="L37" s="894" t="s">
        <v>55</v>
      </c>
      <c r="M37" s="809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1044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4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4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4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4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4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4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4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4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4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4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1083" t="s">
        <v>66</v>
      </c>
      <c r="M48" s="806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B49" s="232"/>
      <c r="C49" s="583"/>
      <c r="D49" s="583"/>
      <c r="E49" s="583"/>
      <c r="F49" s="583"/>
      <c r="G49" s="583"/>
      <c r="H49" s="583"/>
      <c r="I49" s="583"/>
      <c r="J49" s="583"/>
      <c r="K49" s="567"/>
      <c r="L49" s="789" t="s">
        <v>24</v>
      </c>
      <c r="M49" s="790"/>
      <c r="N49" s="269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C50" s="582"/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233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465"/>
      <c r="Z57" s="465"/>
      <c r="AA57" s="465"/>
      <c r="AB57" s="465"/>
      <c r="AC57" s="465"/>
      <c r="AD57" s="465"/>
      <c r="AE57" s="465"/>
      <c r="AF57" s="465"/>
      <c r="AG57" s="465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65"/>
      <c r="Z58" s="465"/>
      <c r="AA58" s="465"/>
      <c r="AB58" s="67"/>
      <c r="AC58" s="67"/>
      <c r="AD58" s="465"/>
      <c r="AE58" s="67"/>
      <c r="AF58" s="465"/>
      <c r="AG58" s="465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65"/>
      <c r="Z59" s="465"/>
      <c r="AA59" s="465"/>
      <c r="AB59" s="68"/>
      <c r="AC59" s="68"/>
      <c r="AD59" s="465"/>
      <c r="AE59" s="68"/>
      <c r="AF59" s="465"/>
      <c r="AG59" s="465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465"/>
      <c r="Z60" s="465"/>
      <c r="AA60" s="465"/>
      <c r="AB60" s="465"/>
      <c r="AC60" s="465"/>
      <c r="AD60" s="465"/>
      <c r="AE60" s="465"/>
      <c r="AF60" s="465"/>
      <c r="AG60" s="465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65"/>
      <c r="Z61" s="465"/>
      <c r="AA61" s="465"/>
      <c r="AB61" s="67"/>
      <c r="AC61" s="67"/>
      <c r="AD61" s="465"/>
      <c r="AE61" s="67"/>
      <c r="AF61" s="465"/>
      <c r="AG61" s="465"/>
    </row>
    <row r="62" spans="1:33" ht="27.75" customHeight="1" thickBot="1" x14ac:dyDescent="0.25">
      <c r="K62" s="744"/>
      <c r="L62" s="261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65"/>
      <c r="Z62" s="465"/>
      <c r="AA62" s="465"/>
      <c r="AB62" s="68"/>
      <c r="AC62" s="68"/>
      <c r="AD62" s="465"/>
      <c r="AE62" s="68"/>
      <c r="AF62" s="465"/>
      <c r="AG62" s="465"/>
    </row>
    <row r="63" spans="1:33" ht="26.25" customHeight="1" thickTop="1" x14ac:dyDescent="0.2">
      <c r="K63" s="607" t="s">
        <v>5</v>
      </c>
      <c r="L63" s="216" t="s">
        <v>7</v>
      </c>
      <c r="M63" s="221"/>
      <c r="N63" s="221"/>
      <c r="O63" s="221"/>
      <c r="P63" s="221"/>
      <c r="Q63" s="221"/>
      <c r="R63" s="221"/>
      <c r="S63" s="221"/>
      <c r="T63" s="221"/>
      <c r="U63" s="221"/>
      <c r="V63" s="73"/>
    </row>
    <row r="64" spans="1:33" ht="27.75" customHeight="1" thickBot="1" x14ac:dyDescent="0.25">
      <c r="K64" s="628"/>
      <c r="L64" s="215" t="s">
        <v>71</v>
      </c>
      <c r="M64" s="218">
        <f>M60+M62</f>
        <v>0</v>
      </c>
      <c r="N64" s="218">
        <f t="shared" ref="N64:V64" si="7">N60+N62</f>
        <v>0</v>
      </c>
      <c r="O64" s="218">
        <f t="shared" si="7"/>
        <v>0</v>
      </c>
      <c r="P64" s="218">
        <f t="shared" si="7"/>
        <v>0</v>
      </c>
      <c r="Q64" s="218">
        <f t="shared" si="7"/>
        <v>0</v>
      </c>
      <c r="R64" s="218">
        <f t="shared" si="7"/>
        <v>0</v>
      </c>
      <c r="S64" s="218">
        <f t="shared" si="7"/>
        <v>0</v>
      </c>
      <c r="T64" s="218">
        <f t="shared" si="7"/>
        <v>0</v>
      </c>
      <c r="U64" s="218">
        <f t="shared" si="7"/>
        <v>0</v>
      </c>
      <c r="V64" s="225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1.75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4.25" customHeight="1" thickTop="1" thickBot="1" x14ac:dyDescent="0.25">
      <c r="K67" s="305" t="s">
        <v>1</v>
      </c>
      <c r="L67" s="330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9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261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216" t="s">
        <v>7</v>
      </c>
      <c r="M72" s="221">
        <f>M68+M70</f>
        <v>0</v>
      </c>
      <c r="N72" s="221">
        <f t="shared" ref="N72:V73" si="8">N68+N70</f>
        <v>0</v>
      </c>
      <c r="O72" s="221">
        <f t="shared" si="8"/>
        <v>0</v>
      </c>
      <c r="P72" s="221">
        <f t="shared" si="8"/>
        <v>0</v>
      </c>
      <c r="Q72" s="221">
        <f t="shared" si="8"/>
        <v>0</v>
      </c>
      <c r="R72" s="221">
        <f t="shared" si="8"/>
        <v>0</v>
      </c>
      <c r="S72" s="221">
        <f t="shared" si="8"/>
        <v>0</v>
      </c>
      <c r="T72" s="221">
        <f t="shared" si="8"/>
        <v>0</v>
      </c>
      <c r="U72" s="422">
        <f t="shared" si="8"/>
        <v>0</v>
      </c>
      <c r="V72" s="424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218">
        <f>M69+M71</f>
        <v>0</v>
      </c>
      <c r="N73" s="218">
        <f t="shared" si="8"/>
        <v>0</v>
      </c>
      <c r="O73" s="218">
        <f t="shared" si="8"/>
        <v>0</v>
      </c>
      <c r="P73" s="218">
        <f t="shared" si="8"/>
        <v>0</v>
      </c>
      <c r="Q73" s="218">
        <f t="shared" si="8"/>
        <v>0</v>
      </c>
      <c r="R73" s="218">
        <f t="shared" si="8"/>
        <v>0</v>
      </c>
      <c r="S73" s="218">
        <f t="shared" si="8"/>
        <v>0</v>
      </c>
      <c r="T73" s="218">
        <f t="shared" si="8"/>
        <v>0</v>
      </c>
      <c r="U73" s="421">
        <f t="shared" si="8"/>
        <v>0</v>
      </c>
      <c r="V73" s="423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05" t="s">
        <v>1</v>
      </c>
      <c r="L75" s="333" t="s">
        <v>72</v>
      </c>
      <c r="M75" s="276" t="s">
        <v>90</v>
      </c>
      <c r="N75" s="277" t="s">
        <v>91</v>
      </c>
      <c r="O75" s="332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0.25" customHeight="1" thickTop="1" thickBot="1" x14ac:dyDescent="0.5">
      <c r="K76" s="741" t="s">
        <v>251</v>
      </c>
      <c r="L76" s="329" t="s">
        <v>7</v>
      </c>
      <c r="M76" s="467"/>
      <c r="N76" s="467"/>
      <c r="O76" s="7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21.75" customHeight="1" thickTop="1" thickBot="1" x14ac:dyDescent="0.5">
      <c r="K77" s="742"/>
      <c r="L77" s="11" t="s">
        <v>71</v>
      </c>
      <c r="M77" s="467"/>
      <c r="N77" s="467"/>
      <c r="O77" s="7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20.25" customHeight="1" thickTop="1" thickBot="1" x14ac:dyDescent="0.5">
      <c r="K78" s="743" t="s">
        <v>252</v>
      </c>
      <c r="L78" s="11" t="s">
        <v>7</v>
      </c>
      <c r="M78" s="467"/>
      <c r="N78" s="467"/>
      <c r="O78" s="7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9.5" customHeight="1" thickTop="1" thickBot="1" x14ac:dyDescent="0.5">
      <c r="K79" s="744"/>
      <c r="L79" s="283" t="s">
        <v>71</v>
      </c>
      <c r="M79" s="467"/>
      <c r="N79" s="467"/>
      <c r="O79" s="7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18" customHeight="1" thickTop="1" thickBot="1" x14ac:dyDescent="0.5">
      <c r="K80" s="952" t="s">
        <v>5</v>
      </c>
      <c r="L80" s="275" t="s">
        <v>7</v>
      </c>
      <c r="M80" s="418">
        <f>M76+M78</f>
        <v>0</v>
      </c>
      <c r="N80" s="131">
        <f>N76+N78</f>
        <v>0</v>
      </c>
      <c r="O80" s="7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5.75" customHeight="1" thickTop="1" thickBot="1" x14ac:dyDescent="0.5">
      <c r="K81" s="733"/>
      <c r="L81" s="283" t="s">
        <v>71</v>
      </c>
      <c r="M81" s="218">
        <f>M77+M79</f>
        <v>0</v>
      </c>
      <c r="N81" s="225">
        <f>N77+N79</f>
        <v>0</v>
      </c>
      <c r="O81" s="7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L82" s="373"/>
      <c r="M82" s="373"/>
    </row>
    <row r="83" spans="1:22" ht="27" customHeight="1" x14ac:dyDescent="0.2">
      <c r="K83" s="1074" t="s">
        <v>240</v>
      </c>
      <c r="L83" s="1074"/>
      <c r="M83" s="1074"/>
      <c r="N83" s="1074"/>
      <c r="O83" s="1074"/>
    </row>
    <row r="84" spans="1:22" ht="19.5" customHeight="1" thickBot="1" x14ac:dyDescent="0.5">
      <c r="A84" s="641"/>
      <c r="B84" s="641"/>
      <c r="C84" s="641"/>
      <c r="D84" s="641"/>
      <c r="E84" s="641"/>
      <c r="F84" s="641"/>
      <c r="G84" s="82"/>
      <c r="H84" s="82"/>
      <c r="I84" s="82"/>
      <c r="J84" s="82"/>
    </row>
    <row r="85" spans="1:22" ht="19.5" customHeight="1" thickTop="1" x14ac:dyDescent="0.2">
      <c r="A85" s="81"/>
      <c r="B85" s="641"/>
      <c r="C85" s="641"/>
      <c r="D85" s="641"/>
      <c r="E85" s="641"/>
      <c r="F85" s="641"/>
      <c r="G85" s="828" t="s">
        <v>215</v>
      </c>
      <c r="H85" s="828"/>
      <c r="I85" s="828"/>
      <c r="J85" s="828"/>
      <c r="K85" s="1057" t="s">
        <v>152</v>
      </c>
      <c r="L85" s="855"/>
      <c r="M85" s="855"/>
      <c r="N85" s="855"/>
      <c r="O85" s="855"/>
      <c r="P85" s="856"/>
    </row>
    <row r="86" spans="1:22" ht="24.75" customHeight="1" thickBot="1" x14ac:dyDescent="0.65">
      <c r="A86" s="1032"/>
      <c r="B86" s="1033"/>
      <c r="C86" s="1033"/>
      <c r="D86" s="1033"/>
      <c r="E86" s="1033"/>
      <c r="F86" s="1033"/>
      <c r="G86" s="370"/>
      <c r="H86" s="374"/>
      <c r="I86" s="374"/>
      <c r="J86" s="370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thickBot="1" x14ac:dyDescent="0.5">
      <c r="A87" s="1043" t="s">
        <v>136</v>
      </c>
      <c r="B87" s="833"/>
      <c r="C87" s="833"/>
      <c r="D87" s="833"/>
      <c r="E87" s="833"/>
      <c r="F87" s="835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14" t="e">
        <f>(U28/B33)*1000</f>
        <v>#DIV/0!</v>
      </c>
      <c r="P87" s="1015"/>
    </row>
    <row r="88" spans="1:22" ht="21.75" customHeight="1" thickTop="1" x14ac:dyDescent="0.45">
      <c r="A88" s="43" t="s">
        <v>137</v>
      </c>
      <c r="B88" s="808" t="s">
        <v>138</v>
      </c>
      <c r="C88" s="621"/>
      <c r="D88" s="809"/>
      <c r="E88" s="1096" t="s">
        <v>139</v>
      </c>
      <c r="F88" s="1097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16" t="e">
        <f>(U28/F34)*1000</f>
        <v>#DIV/0!</v>
      </c>
      <c r="P88" s="1017"/>
    </row>
    <row r="89" spans="1:22" ht="19.5" customHeight="1" x14ac:dyDescent="0.45">
      <c r="A89" s="41">
        <v>1</v>
      </c>
      <c r="B89" s="600" t="s">
        <v>140</v>
      </c>
      <c r="C89" s="681"/>
      <c r="D89" s="604"/>
      <c r="E89" s="1098">
        <f>B33</f>
        <v>0</v>
      </c>
      <c r="F89" s="1099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917" t="e">
        <f>(D117*5)/1000</f>
        <v>#DIV/0!</v>
      </c>
      <c r="P89" s="918"/>
    </row>
    <row r="90" spans="1:22" ht="21.75" customHeight="1" x14ac:dyDescent="0.45">
      <c r="A90" s="41">
        <v>2</v>
      </c>
      <c r="B90" s="600" t="s">
        <v>141</v>
      </c>
      <c r="C90" s="681"/>
      <c r="D90" s="604"/>
      <c r="E90" s="1035">
        <f>H4</f>
        <v>0</v>
      </c>
      <c r="F90" s="1036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917" t="e">
        <f>(O89*U31)/U28</f>
        <v>#DIV/0!</v>
      </c>
      <c r="P90" s="918"/>
      <c r="R90" s="921"/>
      <c r="S90" s="921"/>
      <c r="T90" s="921"/>
    </row>
    <row r="91" spans="1:22" ht="21" customHeight="1" x14ac:dyDescent="0.45">
      <c r="A91" s="41">
        <v>3</v>
      </c>
      <c r="B91" s="600" t="s">
        <v>142</v>
      </c>
      <c r="C91" s="681"/>
      <c r="D91" s="604"/>
      <c r="E91" s="1085" t="e">
        <f>E89/E90</f>
        <v>#DIV/0!</v>
      </c>
      <c r="F91" s="1086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925">
        <f>AE39</f>
        <v>0</v>
      </c>
      <c r="P91" s="926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917" t="e">
        <f>(M27/M28)*100</f>
        <v>#DIV/0!</v>
      </c>
      <c r="P92" s="918"/>
    </row>
    <row r="93" spans="1:22" ht="22.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"/>
      <c r="J93" s="82"/>
      <c r="K93" s="41">
        <v>7</v>
      </c>
      <c r="L93" s="625" t="s">
        <v>160</v>
      </c>
      <c r="M93" s="623"/>
      <c r="N93" s="624"/>
      <c r="O93" s="917" t="e">
        <f>(M24/M28)*100</f>
        <v>#DIV/0!</v>
      </c>
      <c r="P93" s="918"/>
    </row>
    <row r="94" spans="1:22" ht="17.25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917" t="e">
        <f>(U27/U31)*100</f>
        <v>#DIV/0!</v>
      </c>
      <c r="P94" s="918"/>
    </row>
    <row r="95" spans="1:22" ht="23.25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822"/>
      <c r="J95" s="822"/>
      <c r="K95" s="42">
        <v>9</v>
      </c>
      <c r="L95" s="914" t="s">
        <v>162</v>
      </c>
      <c r="M95" s="1049"/>
      <c r="N95" s="1050"/>
      <c r="O95" s="994" t="e">
        <f>(T19/T22)*100</f>
        <v>#DIV/0!</v>
      </c>
      <c r="P95" s="995"/>
    </row>
    <row r="96" spans="1:22" ht="20.25" customHeight="1" thickTop="1" x14ac:dyDescent="0.45">
      <c r="A96" s="41">
        <v>8</v>
      </c>
      <c r="B96" s="600" t="s">
        <v>147</v>
      </c>
      <c r="C96" s="681"/>
      <c r="D96" s="604"/>
      <c r="E96" s="1047" t="e">
        <f>(J33/B33)*100</f>
        <v>#DIV/0!</v>
      </c>
      <c r="F96" s="1048"/>
      <c r="G96" s="82"/>
      <c r="H96" s="82"/>
      <c r="I96" s="82"/>
      <c r="J96" s="82"/>
    </row>
    <row r="97" spans="1:16" ht="23.25" customHeight="1" thickBot="1" x14ac:dyDescent="0.5">
      <c r="A97" s="41">
        <v>9</v>
      </c>
      <c r="B97" s="600" t="s">
        <v>148</v>
      </c>
      <c r="C97" s="681"/>
      <c r="D97" s="6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600" t="s">
        <v>149</v>
      </c>
      <c r="C98" s="681"/>
      <c r="D98" s="604"/>
      <c r="E98" s="1035" t="e">
        <f>((H33+B34)/J33)*100</f>
        <v>#DIV/0!</v>
      </c>
      <c r="F98" s="1036"/>
      <c r="G98" s="82"/>
      <c r="H98" s="82"/>
      <c r="I98" s="82"/>
      <c r="J98" s="82"/>
      <c r="K98" s="1062" t="s">
        <v>153</v>
      </c>
      <c r="L98" s="1063"/>
      <c r="M98" s="1063"/>
      <c r="N98" s="1063"/>
      <c r="O98" s="1063"/>
      <c r="P98" s="1064"/>
    </row>
    <row r="99" spans="1:16" ht="23.25" customHeight="1" thickBot="1" x14ac:dyDescent="0.5">
      <c r="A99" s="41">
        <v>11</v>
      </c>
      <c r="B99" s="711" t="s">
        <v>150</v>
      </c>
      <c r="C99" s="712"/>
      <c r="D99" s="704"/>
      <c r="E99" s="1047" t="e">
        <f>(O87-O100)/10</f>
        <v>#DIV/0!</v>
      </c>
      <c r="F99" s="1048"/>
      <c r="G99" s="82"/>
      <c r="H99" s="82"/>
      <c r="I99" s="82"/>
      <c r="J99" s="82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1" customHeight="1" thickTop="1" x14ac:dyDescent="0.45">
      <c r="A100" s="41">
        <v>12</v>
      </c>
      <c r="B100" s="711" t="s">
        <v>246</v>
      </c>
      <c r="C100" s="712"/>
      <c r="D100" s="704"/>
      <c r="E100" s="1047" t="e">
        <f>(D34/F34)*100</f>
        <v>#DIV/0!</v>
      </c>
      <c r="F100" s="1048"/>
      <c r="G100" s="82"/>
      <c r="H100" s="82"/>
      <c r="I100" s="82"/>
      <c r="J100" s="83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1.75" customHeight="1" x14ac:dyDescent="0.45">
      <c r="A101" s="44">
        <v>13</v>
      </c>
      <c r="B101" s="848" t="s">
        <v>247</v>
      </c>
      <c r="C101" s="1056"/>
      <c r="D101" s="849"/>
      <c r="E101" s="1091" t="e">
        <f>(J30/H34)*100</f>
        <v>#DIV/0!</v>
      </c>
      <c r="F101" s="1092"/>
      <c r="G101" s="82"/>
      <c r="H101" s="82"/>
      <c r="I101" s="82"/>
      <c r="J101" s="83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1" customHeight="1" x14ac:dyDescent="0.45">
      <c r="A102" s="588">
        <v>14</v>
      </c>
      <c r="B102" s="1065" t="s">
        <v>151</v>
      </c>
      <c r="C102" s="1065"/>
      <c r="D102" s="1065"/>
      <c r="E102" s="1095" t="e">
        <f>(I4/H4)*100</f>
        <v>#DIV/0!</v>
      </c>
      <c r="F102" s="1095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0.25" customHeight="1" x14ac:dyDescent="0.45"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x14ac:dyDescent="0.45"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Bot="1" x14ac:dyDescent="0.5">
      <c r="A106" s="1053" t="s">
        <v>174</v>
      </c>
      <c r="B106" s="1053"/>
      <c r="C106" s="1053"/>
      <c r="D106" s="1053"/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thickBot="1" x14ac:dyDescent="0.5">
      <c r="A107" s="55" t="s">
        <v>137</v>
      </c>
      <c r="B107" s="1054" t="s">
        <v>174</v>
      </c>
      <c r="C107" s="1055"/>
      <c r="D107" s="33" t="s">
        <v>139</v>
      </c>
      <c r="G107" s="82"/>
      <c r="H107" s="82"/>
      <c r="I107" s="82"/>
      <c r="J107" s="82"/>
    </row>
    <row r="108" spans="1:16" ht="21" customHeight="1" thickTop="1" x14ac:dyDescent="0.45">
      <c r="A108" s="56">
        <v>1</v>
      </c>
      <c r="B108" s="852" t="s">
        <v>76</v>
      </c>
      <c r="C108" s="853"/>
      <c r="D108" s="427" t="e">
        <f>(L16/I13)*1000</f>
        <v>#DIV/0!</v>
      </c>
      <c r="G108" s="82"/>
      <c r="H108" s="82"/>
      <c r="I108" s="82"/>
      <c r="J108" s="82"/>
    </row>
    <row r="109" spans="1:16" ht="19.5" customHeight="1" x14ac:dyDescent="0.45">
      <c r="A109" s="56">
        <v>2</v>
      </c>
      <c r="B109" s="625" t="s">
        <v>77</v>
      </c>
      <c r="C109" s="624"/>
      <c r="D109" s="427" t="e">
        <f>(M16 /(I14+I15))*1000</f>
        <v>#DIV/0!</v>
      </c>
      <c r="G109" s="82"/>
      <c r="H109" s="82"/>
      <c r="I109" s="82"/>
      <c r="J109" s="82"/>
    </row>
    <row r="110" spans="1:16" ht="24" customHeight="1" x14ac:dyDescent="0.45">
      <c r="A110" s="24">
        <v>3</v>
      </c>
      <c r="B110" s="625" t="s">
        <v>78</v>
      </c>
      <c r="C110" s="624"/>
      <c r="D110" s="427" t="e">
        <f>(N16/I16)*1000</f>
        <v>#DIV/0!</v>
      </c>
      <c r="G110" s="82"/>
      <c r="H110" s="82"/>
      <c r="I110" s="82"/>
      <c r="J110" s="82"/>
    </row>
    <row r="111" spans="1:16" ht="24" customHeight="1" x14ac:dyDescent="0.45">
      <c r="A111" s="24">
        <v>4</v>
      </c>
      <c r="B111" s="625" t="s">
        <v>79</v>
      </c>
      <c r="C111" s="624"/>
      <c r="D111" s="427" t="e">
        <f>(O16/I17)*1000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24">
        <v>5</v>
      </c>
      <c r="B112" s="625" t="s">
        <v>80</v>
      </c>
      <c r="C112" s="624"/>
      <c r="D112" s="427" t="e">
        <f>(P16/I18)*1000</f>
        <v>#DIV/0!</v>
      </c>
      <c r="E112" s="8"/>
      <c r="F112" s="8"/>
      <c r="G112" s="82"/>
      <c r="H112" s="82"/>
      <c r="I112" s="82"/>
      <c r="J112" s="82"/>
    </row>
    <row r="113" spans="1:10" ht="18.75" customHeight="1" x14ac:dyDescent="0.45">
      <c r="A113" s="24">
        <v>6</v>
      </c>
      <c r="B113" s="625" t="s">
        <v>81</v>
      </c>
      <c r="C113" s="624"/>
      <c r="D113" s="427" t="e">
        <f>(Q16/I19)*1000</f>
        <v>#DIV/0!</v>
      </c>
      <c r="E113" s="8"/>
      <c r="F113" s="8"/>
      <c r="G113" s="82"/>
      <c r="H113" s="82"/>
      <c r="I113" s="82"/>
      <c r="J113" s="82"/>
    </row>
    <row r="114" spans="1:10" ht="21" customHeight="1" x14ac:dyDescent="0.45">
      <c r="A114" s="51">
        <v>7</v>
      </c>
      <c r="B114" s="625" t="s">
        <v>82</v>
      </c>
      <c r="C114" s="624"/>
      <c r="D114" s="427" t="e">
        <f>(R16/I20)*1000</f>
        <v>#DIV/0!</v>
      </c>
      <c r="E114" s="92"/>
      <c r="F114" s="92"/>
      <c r="G114" s="82"/>
      <c r="H114" s="82"/>
      <c r="I114" s="82"/>
      <c r="J114" s="82"/>
    </row>
    <row r="115" spans="1:10" ht="21" customHeight="1" x14ac:dyDescent="0.2">
      <c r="A115" s="57">
        <v>8</v>
      </c>
      <c r="B115" s="848" t="s">
        <v>83</v>
      </c>
      <c r="C115" s="849"/>
      <c r="D115" s="427" t="e">
        <f>(S16/I21)*1000</f>
        <v>#DIV/0!</v>
      </c>
      <c r="E115" s="92"/>
      <c r="F115" s="92"/>
    </row>
    <row r="116" spans="1:10" ht="21" customHeight="1" x14ac:dyDescent="0.2">
      <c r="A116" s="577">
        <v>9</v>
      </c>
      <c r="B116" s="927" t="s">
        <v>245</v>
      </c>
      <c r="C116" s="928"/>
      <c r="D116" s="427" t="e">
        <f>(T16/I22)*1000</f>
        <v>#DIV/0!</v>
      </c>
      <c r="E116" s="579"/>
      <c r="F116" s="579"/>
    </row>
    <row r="117" spans="1:10" ht="18.75" customHeight="1" x14ac:dyDescent="0.2">
      <c r="A117" s="625" t="s">
        <v>175</v>
      </c>
      <c r="B117" s="623"/>
      <c r="C117" s="624"/>
      <c r="D117" s="428" t="e">
        <f>D108+D109+D110+D111+D112+D113+D114+D115</f>
        <v>#DIV/0!</v>
      </c>
      <c r="E117" s="8"/>
      <c r="F117" s="8"/>
    </row>
    <row r="118" spans="1:10" ht="21.75" customHeight="1" x14ac:dyDescent="0.2">
      <c r="A118" s="81"/>
      <c r="B118" s="750"/>
      <c r="C118" s="750"/>
      <c r="D118" s="750"/>
      <c r="E118" s="750"/>
      <c r="F118" s="750"/>
    </row>
    <row r="119" spans="1:10" ht="20.25" customHeight="1" x14ac:dyDescent="0.2">
      <c r="A119" s="81"/>
      <c r="B119" s="750"/>
      <c r="C119" s="750"/>
      <c r="D119" s="750"/>
      <c r="E119" s="750"/>
      <c r="F119" s="750"/>
    </row>
    <row r="120" spans="1:10" ht="17.25" customHeight="1" x14ac:dyDescent="0.2">
      <c r="A120" s="81"/>
      <c r="B120" s="750"/>
      <c r="C120" s="750"/>
      <c r="D120" s="750"/>
      <c r="E120" s="750"/>
      <c r="F120" s="750"/>
    </row>
    <row r="121" spans="1:10" ht="18" x14ac:dyDescent="0.2">
      <c r="A121" s="81"/>
      <c r="B121" s="750"/>
      <c r="C121" s="750"/>
      <c r="D121" s="750"/>
      <c r="E121" s="750"/>
      <c r="F121" s="750"/>
    </row>
  </sheetData>
  <mergeCells count="276">
    <mergeCell ref="A44:A48"/>
    <mergeCell ref="B102:D102"/>
    <mergeCell ref="E102:F102"/>
    <mergeCell ref="A106:D106"/>
    <mergeCell ref="B97:D97"/>
    <mergeCell ref="E97:F97"/>
    <mergeCell ref="B98:D98"/>
    <mergeCell ref="E98:F98"/>
    <mergeCell ref="B99:D99"/>
    <mergeCell ref="E99:F99"/>
    <mergeCell ref="B88:D88"/>
    <mergeCell ref="E88:F88"/>
    <mergeCell ref="B89:D89"/>
    <mergeCell ref="E89:F89"/>
    <mergeCell ref="B94:D94"/>
    <mergeCell ref="E94:F94"/>
    <mergeCell ref="B100:D100"/>
    <mergeCell ref="E100:F100"/>
    <mergeCell ref="B101:D101"/>
    <mergeCell ref="G85:J85"/>
    <mergeCell ref="E101:F101"/>
    <mergeCell ref="L93:N93"/>
    <mergeCell ref="O94:P94"/>
    <mergeCell ref="L94:N94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O105:P105"/>
    <mergeCell ref="L105:N105"/>
    <mergeCell ref="F25:G25"/>
    <mergeCell ref="F26:G26"/>
    <mergeCell ref="F27:G27"/>
    <mergeCell ref="C27:D27"/>
    <mergeCell ref="C26:D26"/>
    <mergeCell ref="C25:D25"/>
    <mergeCell ref="C24:D24"/>
    <mergeCell ref="C23:D23"/>
    <mergeCell ref="C28:D28"/>
    <mergeCell ref="F28:G28"/>
    <mergeCell ref="A39:A43"/>
    <mergeCell ref="C29:D29"/>
    <mergeCell ref="F29:G29"/>
    <mergeCell ref="I29:J29"/>
    <mergeCell ref="A87:F87"/>
    <mergeCell ref="F4:G4"/>
    <mergeCell ref="C8:D8"/>
    <mergeCell ref="F8:G8"/>
    <mergeCell ref="I8:J8"/>
    <mergeCell ref="B6:D6"/>
    <mergeCell ref="F11:G11"/>
    <mergeCell ref="I11:J11"/>
    <mergeCell ref="C11:D11"/>
    <mergeCell ref="A5:C5"/>
    <mergeCell ref="A6:A7"/>
    <mergeCell ref="E6:G6"/>
    <mergeCell ref="H6:J6"/>
    <mergeCell ref="C7:D7"/>
    <mergeCell ref="F7:G7"/>
    <mergeCell ref="I7:J7"/>
    <mergeCell ref="C12:D12"/>
    <mergeCell ref="F12:G12"/>
    <mergeCell ref="F23:G23"/>
    <mergeCell ref="F24:G24"/>
    <mergeCell ref="C9:D9"/>
    <mergeCell ref="F9:G9"/>
    <mergeCell ref="I9:J9"/>
    <mergeCell ref="C10:D10"/>
    <mergeCell ref="F10:G10"/>
    <mergeCell ref="I10:J10"/>
    <mergeCell ref="T12:T13"/>
    <mergeCell ref="I12:J12"/>
    <mergeCell ref="K11:K13"/>
    <mergeCell ref="L12:L13"/>
    <mergeCell ref="M12:M13"/>
    <mergeCell ref="N12:N13"/>
    <mergeCell ref="O12:O13"/>
    <mergeCell ref="P12:P13"/>
    <mergeCell ref="K2:U2"/>
    <mergeCell ref="Q12:Q13"/>
    <mergeCell ref="R12:R13"/>
    <mergeCell ref="S12:S13"/>
    <mergeCell ref="T4:U4"/>
    <mergeCell ref="K3:K5"/>
    <mergeCell ref="L3:M4"/>
    <mergeCell ref="N3:O4"/>
    <mergeCell ref="P3:U3"/>
    <mergeCell ref="P4:Q4"/>
    <mergeCell ref="R4:S4"/>
    <mergeCell ref="L11:T11"/>
    <mergeCell ref="K24:L24"/>
    <mergeCell ref="Q24:R24"/>
    <mergeCell ref="S24:T24"/>
    <mergeCell ref="U24:V24"/>
    <mergeCell ref="I25:J25"/>
    <mergeCell ref="K18:K20"/>
    <mergeCell ref="L18:O18"/>
    <mergeCell ref="L19:L20"/>
    <mergeCell ref="M19:O19"/>
    <mergeCell ref="R19:S19"/>
    <mergeCell ref="T19:U19"/>
    <mergeCell ref="I24:J24"/>
    <mergeCell ref="R22:S22"/>
    <mergeCell ref="T22:U22"/>
    <mergeCell ref="K23:L23"/>
    <mergeCell ref="N23:O23"/>
    <mergeCell ref="R20:S20"/>
    <mergeCell ref="T20:U20"/>
    <mergeCell ref="I23:J23"/>
    <mergeCell ref="R21:S21"/>
    <mergeCell ref="T21:U21"/>
    <mergeCell ref="S25:T25"/>
    <mergeCell ref="U25:V25"/>
    <mergeCell ref="K27:L27"/>
    <mergeCell ref="N27:R27"/>
    <mergeCell ref="I26:J26"/>
    <mergeCell ref="T50:U50"/>
    <mergeCell ref="L46:M46"/>
    <mergeCell ref="L37:M37"/>
    <mergeCell ref="L38:M38"/>
    <mergeCell ref="L39:M39"/>
    <mergeCell ref="L40:M40"/>
    <mergeCell ref="L35:M36"/>
    <mergeCell ref="N35:O35"/>
    <mergeCell ref="P35:Q35"/>
    <mergeCell ref="R35:S35"/>
    <mergeCell ref="L41:M41"/>
    <mergeCell ref="L42:M42"/>
    <mergeCell ref="L43:M43"/>
    <mergeCell ref="L44:M44"/>
    <mergeCell ref="I28:J28"/>
    <mergeCell ref="X55:AB55"/>
    <mergeCell ref="AC55:AF55"/>
    <mergeCell ref="W56:X56"/>
    <mergeCell ref="W57:W59"/>
    <mergeCell ref="W60:W62"/>
    <mergeCell ref="W65:X65"/>
    <mergeCell ref="L47:M47"/>
    <mergeCell ref="L48:M48"/>
    <mergeCell ref="L49:M49"/>
    <mergeCell ref="K56:S56"/>
    <mergeCell ref="K59:K60"/>
    <mergeCell ref="K61:K62"/>
    <mergeCell ref="K63:K64"/>
    <mergeCell ref="K65:L65"/>
    <mergeCell ref="L50:M50"/>
    <mergeCell ref="N50:O50"/>
    <mergeCell ref="P50:Q50"/>
    <mergeCell ref="R50:S50"/>
    <mergeCell ref="B115:C115"/>
    <mergeCell ref="B120:D120"/>
    <mergeCell ref="E120:F120"/>
    <mergeCell ref="B121:D121"/>
    <mergeCell ref="E121:F121"/>
    <mergeCell ref="B118:D118"/>
    <mergeCell ref="E118:F118"/>
    <mergeCell ref="B119:D119"/>
    <mergeCell ref="E119:F119"/>
    <mergeCell ref="A117:C117"/>
    <mergeCell ref="B116:C116"/>
    <mergeCell ref="B112:C112"/>
    <mergeCell ref="B113:C113"/>
    <mergeCell ref="B114:C114"/>
    <mergeCell ref="A84:F84"/>
    <mergeCell ref="B85:D85"/>
    <mergeCell ref="E85:F85"/>
    <mergeCell ref="A86:F86"/>
    <mergeCell ref="B96:D96"/>
    <mergeCell ref="E96:F96"/>
    <mergeCell ref="B91:D91"/>
    <mergeCell ref="E91:F91"/>
    <mergeCell ref="B92:D92"/>
    <mergeCell ref="E92:F92"/>
    <mergeCell ref="B93:D93"/>
    <mergeCell ref="E93:F93"/>
    <mergeCell ref="B95:D95"/>
    <mergeCell ref="E95:F95"/>
    <mergeCell ref="E90:F90"/>
    <mergeCell ref="B90:D90"/>
    <mergeCell ref="B107:C107"/>
    <mergeCell ref="B108:C108"/>
    <mergeCell ref="B109:C109"/>
    <mergeCell ref="B111:C111"/>
    <mergeCell ref="B110:C110"/>
    <mergeCell ref="I95:J95"/>
    <mergeCell ref="K78:K79"/>
    <mergeCell ref="R78:T78"/>
    <mergeCell ref="O93:P93"/>
    <mergeCell ref="R90:T90"/>
    <mergeCell ref="K85:P85"/>
    <mergeCell ref="L86:N86"/>
    <mergeCell ref="O86:P86"/>
    <mergeCell ref="L87:N87"/>
    <mergeCell ref="O87:P87"/>
    <mergeCell ref="L88:N88"/>
    <mergeCell ref="O88:P88"/>
    <mergeCell ref="L89:N89"/>
    <mergeCell ref="O89:P89"/>
    <mergeCell ref="L90:N90"/>
    <mergeCell ref="O90:P90"/>
    <mergeCell ref="L91:N91"/>
    <mergeCell ref="O91:P91"/>
    <mergeCell ref="L92:N92"/>
    <mergeCell ref="O92:P92"/>
    <mergeCell ref="R79:T79"/>
    <mergeCell ref="K80:K81"/>
    <mergeCell ref="R80:T80"/>
    <mergeCell ref="K83:O83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W66:W68"/>
    <mergeCell ref="W69:W71"/>
    <mergeCell ref="AC69:AE69"/>
    <mergeCell ref="AC70:AE70"/>
    <mergeCell ref="AC71:AE71"/>
    <mergeCell ref="AC72:AE72"/>
    <mergeCell ref="AC73:AE73"/>
    <mergeCell ref="U78:V78"/>
    <mergeCell ref="U79:V79"/>
    <mergeCell ref="U80:V80"/>
    <mergeCell ref="R81:T81"/>
    <mergeCell ref="U81:V81"/>
    <mergeCell ref="K68:K69"/>
    <mergeCell ref="K70:K71"/>
    <mergeCell ref="K72:K73"/>
    <mergeCell ref="R75:T75"/>
    <mergeCell ref="U75:V75"/>
    <mergeCell ref="K76:K77"/>
    <mergeCell ref="R76:T76"/>
    <mergeCell ref="U76:V76"/>
    <mergeCell ref="R77:T77"/>
    <mergeCell ref="U77:V77"/>
    <mergeCell ref="Y12:Z13"/>
    <mergeCell ref="AA12:AB13"/>
    <mergeCell ref="X14:X15"/>
    <mergeCell ref="Y14:Z15"/>
    <mergeCell ref="AA14:AB15"/>
    <mergeCell ref="Y32:AC32"/>
    <mergeCell ref="X12:X13"/>
    <mergeCell ref="L45:M45"/>
    <mergeCell ref="A38:B38"/>
    <mergeCell ref="T35:U35"/>
    <mergeCell ref="N31:R31"/>
    <mergeCell ref="AC31:AD31"/>
    <mergeCell ref="K28:L28"/>
    <mergeCell ref="N28:R28"/>
    <mergeCell ref="N29:R29"/>
    <mergeCell ref="AC29:AD29"/>
    <mergeCell ref="N30:R30"/>
    <mergeCell ref="AC30:AD30"/>
    <mergeCell ref="N33:T33"/>
    <mergeCell ref="I27:J27"/>
    <mergeCell ref="K25:L25"/>
    <mergeCell ref="O25:P25"/>
    <mergeCell ref="Q25:R25"/>
    <mergeCell ref="K26:L26"/>
  </mergeCells>
  <pageMargins left="0.7" right="0.7" top="0.75" bottom="0.75" header="0.3" footer="0.3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G121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625" customWidth="1"/>
    <col min="32" max="32" width="7.375" customWidth="1"/>
    <col min="33" max="33" width="5.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220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223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22" t="s">
        <v>38</v>
      </c>
      <c r="M5" s="173" t="s">
        <v>39</v>
      </c>
      <c r="N5" s="173" t="s">
        <v>38</v>
      </c>
      <c r="O5" s="173" t="s">
        <v>39</v>
      </c>
      <c r="P5" s="173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443"/>
      <c r="Z5" s="443"/>
      <c r="AA5" s="443"/>
      <c r="AB5" s="495"/>
    </row>
    <row r="6" spans="1:33" ht="28.5" customHeight="1" thickTop="1" thickBot="1" x14ac:dyDescent="0.6">
      <c r="A6" s="799" t="s">
        <v>185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492"/>
      <c r="AA6" s="492"/>
      <c r="AB6" s="494"/>
    </row>
    <row r="7" spans="1:33" ht="22.5" customHeight="1" thickTop="1" thickBot="1" x14ac:dyDescent="0.45">
      <c r="A7" s="800"/>
      <c r="B7" s="341" t="s">
        <v>7</v>
      </c>
      <c r="C7" s="805" t="s">
        <v>114</v>
      </c>
      <c r="D7" s="806"/>
      <c r="E7" s="341" t="s">
        <v>7</v>
      </c>
      <c r="F7" s="805" t="s">
        <v>114</v>
      </c>
      <c r="G7" s="806"/>
      <c r="H7" s="341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21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45">
        <f>B8+E8</f>
        <v>0</v>
      </c>
      <c r="I8" s="808">
        <f t="shared" ref="I8" si="0">C8+F8</f>
        <v>0</v>
      </c>
      <c r="J8" s="622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349">
        <f>B9+E9</f>
        <v>0</v>
      </c>
      <c r="I9" s="1107">
        <f>C9+F9</f>
        <v>0</v>
      </c>
      <c r="J9" s="1108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" t="s">
        <v>8</v>
      </c>
      <c r="B10" s="549"/>
      <c r="C10" s="653"/>
      <c r="D10" s="654"/>
      <c r="E10" s="443"/>
      <c r="F10" s="600"/>
      <c r="G10" s="604"/>
      <c r="H10" s="184">
        <f t="shared" ref="H10:I13" si="1">B10+E10</f>
        <v>0</v>
      </c>
      <c r="I10" s="1100">
        <f t="shared" si="1"/>
        <v>0</v>
      </c>
      <c r="J10" s="1101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" t="s">
        <v>189</v>
      </c>
      <c r="B11" s="549"/>
      <c r="C11" s="653"/>
      <c r="D11" s="654"/>
      <c r="E11" s="443"/>
      <c r="F11" s="668"/>
      <c r="G11" s="701"/>
      <c r="H11" s="184">
        <f t="shared" si="1"/>
        <v>0</v>
      </c>
      <c r="I11" s="1100">
        <f t="shared" si="1"/>
        <v>0</v>
      </c>
      <c r="J11" s="1101"/>
      <c r="K11" s="745" t="s">
        <v>1</v>
      </c>
      <c r="L11" s="1106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" t="s">
        <v>190</v>
      </c>
      <c r="B12" s="549"/>
      <c r="C12" s="653"/>
      <c r="D12" s="654"/>
      <c r="E12" s="443"/>
      <c r="F12" s="668"/>
      <c r="G12" s="701"/>
      <c r="H12" s="185">
        <f t="shared" si="1"/>
        <v>0</v>
      </c>
      <c r="I12" s="1100">
        <f t="shared" si="1"/>
        <v>0</v>
      </c>
      <c r="J12" s="1101"/>
      <c r="K12" s="1105"/>
      <c r="L12" s="1024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" t="s">
        <v>9</v>
      </c>
      <c r="B13" s="549"/>
      <c r="C13" s="187"/>
      <c r="D13" s="188"/>
      <c r="E13" s="443"/>
      <c r="F13" s="435"/>
      <c r="G13" s="438"/>
      <c r="H13" s="185">
        <f t="shared" si="1"/>
        <v>0</v>
      </c>
      <c r="I13" s="185">
        <f t="shared" si="1"/>
        <v>0</v>
      </c>
      <c r="J13" s="186">
        <f t="shared" ref="J13:J22" si="2">D13+G13</f>
        <v>0</v>
      </c>
      <c r="K13" s="746"/>
      <c r="L13" s="632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" t="s">
        <v>191</v>
      </c>
      <c r="B14" s="549"/>
      <c r="C14" s="187"/>
      <c r="D14" s="188"/>
      <c r="E14" s="443"/>
      <c r="F14" s="178"/>
      <c r="G14" s="176"/>
      <c r="H14" s="185">
        <f t="shared" ref="H14:H29" si="3">B14+E14</f>
        <v>0</v>
      </c>
      <c r="I14" s="185">
        <f t="shared" ref="I14:I29" si="4">C14+F14</f>
        <v>0</v>
      </c>
      <c r="J14" s="186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" t="s">
        <v>192</v>
      </c>
      <c r="B15" s="549"/>
      <c r="C15" s="187"/>
      <c r="D15" s="188"/>
      <c r="E15" s="443"/>
      <c r="F15" s="437"/>
      <c r="G15" s="436"/>
      <c r="H15" s="185">
        <f t="shared" si="3"/>
        <v>0</v>
      </c>
      <c r="I15" s="185">
        <f t="shared" si="4"/>
        <v>0</v>
      </c>
      <c r="J15" s="186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" t="s">
        <v>10</v>
      </c>
      <c r="B16" s="549"/>
      <c r="C16" s="187"/>
      <c r="D16" s="188"/>
      <c r="E16" s="443"/>
      <c r="F16" s="437"/>
      <c r="G16" s="436"/>
      <c r="H16" s="185">
        <f t="shared" si="3"/>
        <v>0</v>
      </c>
      <c r="I16" s="185">
        <f t="shared" si="4"/>
        <v>0</v>
      </c>
      <c r="J16" s="186">
        <f t="shared" si="2"/>
        <v>0</v>
      </c>
      <c r="K16" s="52" t="s">
        <v>113</v>
      </c>
      <c r="L16" s="33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" t="s">
        <v>11</v>
      </c>
      <c r="B17" s="549"/>
      <c r="C17" s="187"/>
      <c r="D17" s="188"/>
      <c r="E17" s="443"/>
      <c r="F17" s="437"/>
      <c r="G17" s="436"/>
      <c r="H17" s="185">
        <f t="shared" si="3"/>
        <v>0</v>
      </c>
      <c r="I17" s="185">
        <f t="shared" si="4"/>
        <v>0</v>
      </c>
      <c r="J17" s="186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" t="s">
        <v>12</v>
      </c>
      <c r="B18" s="549"/>
      <c r="C18" s="187"/>
      <c r="D18" s="188"/>
      <c r="E18" s="443"/>
      <c r="F18" s="437"/>
      <c r="G18" s="436"/>
      <c r="H18" s="185">
        <f t="shared" si="3"/>
        <v>0</v>
      </c>
      <c r="I18" s="185">
        <f t="shared" si="4"/>
        <v>0</v>
      </c>
      <c r="J18" s="186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" t="s">
        <v>13</v>
      </c>
      <c r="B19" s="549"/>
      <c r="C19" s="187"/>
      <c r="D19" s="188"/>
      <c r="E19" s="443"/>
      <c r="F19" s="437"/>
      <c r="G19" s="436"/>
      <c r="H19" s="185">
        <f t="shared" si="3"/>
        <v>0</v>
      </c>
      <c r="I19" s="185">
        <f t="shared" si="4"/>
        <v>0</v>
      </c>
      <c r="J19" s="186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thickBot="1" x14ac:dyDescent="0.5">
      <c r="A20" s="24" t="s">
        <v>14</v>
      </c>
      <c r="B20" s="549"/>
      <c r="C20" s="187"/>
      <c r="D20" s="188"/>
      <c r="E20" s="443"/>
      <c r="F20" s="437"/>
      <c r="G20" s="436"/>
      <c r="H20" s="185">
        <f t="shared" si="3"/>
        <v>0</v>
      </c>
      <c r="I20" s="185">
        <f t="shared" si="4"/>
        <v>0</v>
      </c>
      <c r="J20" s="186">
        <f t="shared" si="2"/>
        <v>0</v>
      </c>
      <c r="K20" s="628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thickTop="1" x14ac:dyDescent="0.55000000000000004">
      <c r="A21" s="24" t="s">
        <v>15</v>
      </c>
      <c r="B21" s="549"/>
      <c r="C21" s="187"/>
      <c r="D21" s="188"/>
      <c r="E21" s="443"/>
      <c r="F21" s="437"/>
      <c r="G21" s="436"/>
      <c r="H21" s="185">
        <f t="shared" si="3"/>
        <v>0</v>
      </c>
      <c r="I21" s="185">
        <f t="shared" si="4"/>
        <v>0</v>
      </c>
      <c r="J21" s="186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" t="s">
        <v>16</v>
      </c>
      <c r="B22" s="549"/>
      <c r="C22" s="552"/>
      <c r="D22" s="188"/>
      <c r="E22" s="443"/>
      <c r="F22" s="554"/>
      <c r="G22" s="436"/>
      <c r="H22" s="185">
        <f t="shared" si="3"/>
        <v>0</v>
      </c>
      <c r="I22" s="185">
        <f t="shared" si="4"/>
        <v>0</v>
      </c>
      <c r="J22" s="186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" t="s">
        <v>17</v>
      </c>
      <c r="B23" s="549"/>
      <c r="C23" s="600"/>
      <c r="D23" s="604"/>
      <c r="E23" s="443"/>
      <c r="F23" s="911"/>
      <c r="G23" s="624"/>
      <c r="H23" s="185">
        <f t="shared" si="3"/>
        <v>0</v>
      </c>
      <c r="I23" s="1100">
        <f t="shared" si="4"/>
        <v>0</v>
      </c>
      <c r="J23" s="1101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" t="s">
        <v>18</v>
      </c>
      <c r="B24" s="549"/>
      <c r="C24" s="600"/>
      <c r="D24" s="604"/>
      <c r="E24" s="443"/>
      <c r="F24" s="911"/>
      <c r="G24" s="624"/>
      <c r="H24" s="185">
        <f t="shared" si="3"/>
        <v>0</v>
      </c>
      <c r="I24" s="1100">
        <f t="shared" si="4"/>
        <v>0</v>
      </c>
      <c r="J24" s="1101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1.75" customHeight="1" x14ac:dyDescent="0.4">
      <c r="A25" s="24" t="s">
        <v>19</v>
      </c>
      <c r="B25" s="549"/>
      <c r="C25" s="600"/>
      <c r="D25" s="604"/>
      <c r="E25" s="443"/>
      <c r="F25" s="911"/>
      <c r="G25" s="624"/>
      <c r="H25" s="185">
        <f t="shared" si="3"/>
        <v>0</v>
      </c>
      <c r="I25" s="1100">
        <f t="shared" si="4"/>
        <v>0</v>
      </c>
      <c r="J25" s="1101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0.25" customHeight="1" x14ac:dyDescent="0.2">
      <c r="A26" s="24" t="s">
        <v>20</v>
      </c>
      <c r="B26" s="549"/>
      <c r="C26" s="600"/>
      <c r="D26" s="604"/>
      <c r="E26" s="443"/>
      <c r="F26" s="911"/>
      <c r="G26" s="624"/>
      <c r="H26" s="185">
        <f t="shared" si="3"/>
        <v>0</v>
      </c>
      <c r="I26" s="1100">
        <f t="shared" si="4"/>
        <v>0</v>
      </c>
      <c r="J26" s="1101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18" customHeight="1" x14ac:dyDescent="0.2">
      <c r="A27" s="24" t="s">
        <v>21</v>
      </c>
      <c r="B27" s="41"/>
      <c r="C27" s="600"/>
      <c r="D27" s="604"/>
      <c r="E27" s="443"/>
      <c r="F27" s="911"/>
      <c r="G27" s="624"/>
      <c r="H27" s="185">
        <f t="shared" si="3"/>
        <v>0</v>
      </c>
      <c r="I27" s="1100">
        <f t="shared" si="4"/>
        <v>0</v>
      </c>
      <c r="J27" s="1101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" t="s">
        <v>22</v>
      </c>
      <c r="B28" s="41"/>
      <c r="C28" s="600"/>
      <c r="D28" s="604"/>
      <c r="E28" s="443"/>
      <c r="F28" s="911"/>
      <c r="G28" s="624"/>
      <c r="H28" s="185">
        <f t="shared" si="3"/>
        <v>0</v>
      </c>
      <c r="I28" s="1100">
        <f t="shared" si="4"/>
        <v>0</v>
      </c>
      <c r="J28" s="1101"/>
      <c r="K28" s="605" t="s">
        <v>113</v>
      </c>
      <c r="L28" s="1104"/>
      <c r="M28" s="322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" customHeight="1" thickTop="1" thickBot="1" x14ac:dyDescent="0.25">
      <c r="A29" s="7" t="s">
        <v>23</v>
      </c>
      <c r="B29" s="549"/>
      <c r="C29" s="600"/>
      <c r="D29" s="604"/>
      <c r="E29" s="434"/>
      <c r="F29" s="911"/>
      <c r="G29" s="624"/>
      <c r="H29" s="349">
        <f t="shared" si="3"/>
        <v>0</v>
      </c>
      <c r="I29" s="1102">
        <f t="shared" si="4"/>
        <v>0</v>
      </c>
      <c r="J29" s="1103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7.25" customHeight="1" thickTop="1" thickBot="1" x14ac:dyDescent="0.3">
      <c r="A30" s="339" t="s">
        <v>24</v>
      </c>
      <c r="B30" s="93">
        <f>SUM(B8:B29)</f>
        <v>0</v>
      </c>
      <c r="C30" s="93">
        <f>SUM(C8:C29)</f>
        <v>0</v>
      </c>
      <c r="D30" s="413">
        <f>SUM(D13:D22)</f>
        <v>0</v>
      </c>
      <c r="E30" s="93">
        <f>SUM(E8:E29)</f>
        <v>0</v>
      </c>
      <c r="F30" s="93">
        <f>SUM(F8:F29)</f>
        <v>0</v>
      </c>
      <c r="G30" s="303">
        <f>SUM(G13:G22)</f>
        <v>0</v>
      </c>
      <c r="H30" s="93">
        <f>SUM(H8:H29)</f>
        <v>0</v>
      </c>
      <c r="I30" s="93">
        <f>SUM(I8:I29)</f>
        <v>0</v>
      </c>
      <c r="J30" s="302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18" customHeight="1" thickTop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18"/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2"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230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1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45">
      <c r="A35" s="2"/>
      <c r="B35" s="2"/>
      <c r="C35" s="39"/>
      <c r="D35" s="2"/>
      <c r="E35" s="2"/>
      <c r="F35" s="2"/>
      <c r="G35" s="2"/>
      <c r="H35" s="2"/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I37" s="298"/>
      <c r="K37" s="8"/>
      <c r="L37" s="602" t="s">
        <v>55</v>
      </c>
      <c r="M37" s="603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1044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1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1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1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1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1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1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1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1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1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1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703" t="s">
        <v>66</v>
      </c>
      <c r="M48" s="753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269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233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91"/>
      <c r="Z58" s="491"/>
      <c r="AA58" s="491"/>
      <c r="AB58" s="67"/>
      <c r="AC58" s="67"/>
      <c r="AD58" s="491"/>
      <c r="AE58" s="67"/>
      <c r="AF58" s="491"/>
      <c r="AG58" s="491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91"/>
      <c r="Z59" s="491"/>
      <c r="AA59" s="491"/>
      <c r="AB59" s="68"/>
      <c r="AC59" s="68"/>
      <c r="AD59" s="491"/>
      <c r="AE59" s="68"/>
      <c r="AF59" s="491"/>
      <c r="AG59" s="491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491"/>
      <c r="Z60" s="491"/>
      <c r="AA60" s="491"/>
      <c r="AB60" s="491"/>
      <c r="AC60" s="491"/>
      <c r="AD60" s="491"/>
      <c r="AE60" s="491"/>
      <c r="AF60" s="491"/>
      <c r="AG60" s="491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91"/>
      <c r="Z61" s="491"/>
      <c r="AA61" s="491"/>
      <c r="AB61" s="67"/>
      <c r="AC61" s="67"/>
      <c r="AD61" s="491"/>
      <c r="AE61" s="67"/>
      <c r="AF61" s="491"/>
      <c r="AG61" s="491"/>
    </row>
    <row r="62" spans="1:33" ht="27.75" customHeight="1" thickBot="1" x14ac:dyDescent="0.25">
      <c r="K62" s="744"/>
      <c r="L62" s="261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91"/>
      <c r="Z62" s="491"/>
      <c r="AA62" s="491"/>
      <c r="AB62" s="68"/>
      <c r="AC62" s="68"/>
      <c r="AD62" s="491"/>
      <c r="AE62" s="68"/>
      <c r="AF62" s="491"/>
      <c r="AG62" s="491"/>
    </row>
    <row r="63" spans="1:33" ht="26.25" customHeight="1" thickTop="1" x14ac:dyDescent="0.2">
      <c r="K63" s="607" t="s">
        <v>5</v>
      </c>
      <c r="L63" s="216" t="s">
        <v>7</v>
      </c>
      <c r="M63" s="221">
        <f>M59+M61</f>
        <v>0</v>
      </c>
      <c r="N63" s="221">
        <f t="shared" ref="N63:V64" si="7">N59+N61</f>
        <v>0</v>
      </c>
      <c r="O63" s="221">
        <f t="shared" si="7"/>
        <v>0</v>
      </c>
      <c r="P63" s="221">
        <f t="shared" si="7"/>
        <v>0</v>
      </c>
      <c r="Q63" s="221">
        <f t="shared" si="7"/>
        <v>0</v>
      </c>
      <c r="R63" s="221">
        <f t="shared" si="7"/>
        <v>0</v>
      </c>
      <c r="S63" s="221">
        <f t="shared" si="7"/>
        <v>0</v>
      </c>
      <c r="T63" s="221">
        <f t="shared" si="7"/>
        <v>0</v>
      </c>
      <c r="U63" s="221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218">
        <f>M60+M62</f>
        <v>0</v>
      </c>
      <c r="N64" s="218">
        <f t="shared" si="7"/>
        <v>0</v>
      </c>
      <c r="O64" s="218">
        <f t="shared" si="7"/>
        <v>0</v>
      </c>
      <c r="P64" s="218">
        <f t="shared" si="7"/>
        <v>0</v>
      </c>
      <c r="Q64" s="218">
        <f t="shared" si="7"/>
        <v>0</v>
      </c>
      <c r="R64" s="218">
        <f t="shared" si="7"/>
        <v>0</v>
      </c>
      <c r="S64" s="218">
        <f t="shared" si="7"/>
        <v>0</v>
      </c>
      <c r="T64" s="218">
        <f t="shared" si="7"/>
        <v>0</v>
      </c>
      <c r="U64" s="218">
        <f t="shared" si="7"/>
        <v>0</v>
      </c>
      <c r="V64" s="225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18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3.5" customHeight="1" thickTop="1" thickBot="1" x14ac:dyDescent="0.25">
      <c r="K67" s="305" t="s">
        <v>1</v>
      </c>
      <c r="L67" s="334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275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76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85" t="s">
        <v>7</v>
      </c>
      <c r="M72" s="90">
        <f>M68+M70</f>
        <v>0</v>
      </c>
      <c r="N72" s="90">
        <f t="shared" ref="N72:V73" si="8">N68+N70</f>
        <v>0</v>
      </c>
      <c r="O72" s="90">
        <f t="shared" si="8"/>
        <v>0</v>
      </c>
      <c r="P72" s="90">
        <f t="shared" si="8"/>
        <v>0</v>
      </c>
      <c r="Q72" s="90">
        <f t="shared" si="8"/>
        <v>0</v>
      </c>
      <c r="R72" s="90">
        <f t="shared" si="8"/>
        <v>0</v>
      </c>
      <c r="S72" s="90">
        <f t="shared" si="8"/>
        <v>0</v>
      </c>
      <c r="T72" s="90">
        <f t="shared" si="8"/>
        <v>0</v>
      </c>
      <c r="U72" s="422">
        <f t="shared" si="8"/>
        <v>0</v>
      </c>
      <c r="V72" s="424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88">
        <f>M69+M71</f>
        <v>0</v>
      </c>
      <c r="N73" s="88">
        <f t="shared" si="8"/>
        <v>0</v>
      </c>
      <c r="O73" s="88">
        <f t="shared" si="8"/>
        <v>0</v>
      </c>
      <c r="P73" s="88">
        <f t="shared" si="8"/>
        <v>0</v>
      </c>
      <c r="Q73" s="88">
        <f t="shared" si="8"/>
        <v>0</v>
      </c>
      <c r="R73" s="88">
        <f t="shared" si="8"/>
        <v>0</v>
      </c>
      <c r="S73" s="88">
        <f t="shared" si="8"/>
        <v>0</v>
      </c>
      <c r="T73" s="88">
        <f t="shared" si="8"/>
        <v>0</v>
      </c>
      <c r="U73" s="421">
        <f t="shared" si="8"/>
        <v>0</v>
      </c>
      <c r="V73" s="423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customHeight="1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2.5" customHeight="1" thickTop="1" x14ac:dyDescent="0.45">
      <c r="K76" s="741" t="s">
        <v>251</v>
      </c>
      <c r="L76" s="275" t="s">
        <v>7</v>
      </c>
      <c r="M76" s="493"/>
      <c r="N76" s="493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21.75" customHeight="1" x14ac:dyDescent="0.45">
      <c r="K77" s="742"/>
      <c r="L77" s="11" t="s">
        <v>71</v>
      </c>
      <c r="M77" s="493"/>
      <c r="N77" s="493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20.25" customHeight="1" x14ac:dyDescent="0.45">
      <c r="K78" s="743" t="s">
        <v>252</v>
      </c>
      <c r="L78" s="11" t="s">
        <v>7</v>
      </c>
      <c r="M78" s="493"/>
      <c r="N78" s="493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8.75" customHeight="1" thickBot="1" x14ac:dyDescent="0.5">
      <c r="K79" s="744"/>
      <c r="L79" s="283" t="s">
        <v>71</v>
      </c>
      <c r="M79" s="493"/>
      <c r="N79" s="493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21" customHeight="1" thickTop="1" x14ac:dyDescent="0.45">
      <c r="K80" s="952" t="s">
        <v>5</v>
      </c>
      <c r="L80" s="275" t="s">
        <v>7</v>
      </c>
      <c r="M80" s="418">
        <f>M76+M78</f>
        <v>0</v>
      </c>
      <c r="N80" s="131">
        <f>N76+N78</f>
        <v>0</v>
      </c>
      <c r="O80" s="28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6.5" customHeight="1" thickBot="1" x14ac:dyDescent="0.5">
      <c r="K81" s="733"/>
      <c r="L81" s="283" t="s">
        <v>71</v>
      </c>
      <c r="M81" s="88">
        <f>M77+M79</f>
        <v>0</v>
      </c>
      <c r="N81" s="89">
        <f>N77+N79</f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22.5" customHeight="1" thickTop="1" x14ac:dyDescent="0.55000000000000004">
      <c r="L82" s="375"/>
      <c r="M82" s="375"/>
      <c r="N82" s="375"/>
    </row>
    <row r="83" spans="1:22" ht="19.5" customHeight="1" x14ac:dyDescent="0.2">
      <c r="K83" s="1074" t="s">
        <v>240</v>
      </c>
      <c r="L83" s="1074"/>
      <c r="M83" s="1074"/>
      <c r="N83" s="1074"/>
      <c r="O83" s="1074"/>
    </row>
    <row r="84" spans="1:22" ht="19.5" customHeight="1" thickBot="1" x14ac:dyDescent="0.5">
      <c r="A84" s="641"/>
      <c r="B84" s="641"/>
      <c r="C84" s="641"/>
      <c r="D84" s="641"/>
      <c r="E84" s="641"/>
      <c r="F84" s="641"/>
      <c r="G84" s="992" t="s">
        <v>240</v>
      </c>
      <c r="H84" s="992"/>
      <c r="I84" s="992"/>
      <c r="J84" s="992"/>
    </row>
    <row r="85" spans="1:22" ht="19.5" customHeight="1" thickTop="1" x14ac:dyDescent="0.45">
      <c r="A85" s="81"/>
      <c r="B85" s="641"/>
      <c r="C85" s="641"/>
      <c r="D85" s="641"/>
      <c r="E85" s="641"/>
      <c r="F85" s="641"/>
      <c r="G85" s="82"/>
      <c r="H85" s="1031"/>
      <c r="I85" s="1031"/>
      <c r="J85" s="82"/>
      <c r="K85" s="1057" t="s">
        <v>152</v>
      </c>
      <c r="L85" s="855"/>
      <c r="M85" s="855"/>
      <c r="N85" s="855"/>
      <c r="O85" s="855"/>
      <c r="P85" s="856"/>
    </row>
    <row r="86" spans="1:22" ht="23.25" customHeight="1" thickBot="1" x14ac:dyDescent="0.5">
      <c r="A86" s="1032"/>
      <c r="B86" s="1033"/>
      <c r="C86" s="1033"/>
      <c r="D86" s="1033"/>
      <c r="E86" s="1033"/>
      <c r="F86" s="1033"/>
      <c r="G86" s="82"/>
      <c r="H86" s="1031"/>
      <c r="I86" s="1031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thickBot="1" x14ac:dyDescent="0.5">
      <c r="A87" s="1043" t="s">
        <v>136</v>
      </c>
      <c r="B87" s="833"/>
      <c r="C87" s="833"/>
      <c r="D87" s="833"/>
      <c r="E87" s="833"/>
      <c r="F87" s="835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thickTop="1" x14ac:dyDescent="0.45">
      <c r="A88" s="43" t="s">
        <v>137</v>
      </c>
      <c r="B88" s="808" t="s">
        <v>138</v>
      </c>
      <c r="C88" s="621"/>
      <c r="D88" s="809"/>
      <c r="E88" s="1096" t="s">
        <v>139</v>
      </c>
      <c r="F88" s="1097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19.5" customHeight="1" x14ac:dyDescent="0.45">
      <c r="A89" s="41">
        <v>1</v>
      </c>
      <c r="B89" s="600" t="s">
        <v>140</v>
      </c>
      <c r="C89" s="681"/>
      <c r="D89" s="604"/>
      <c r="E89" s="1098">
        <f>B33</f>
        <v>0</v>
      </c>
      <c r="F89" s="1099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(D117*5)/1000</f>
        <v>#DIV/0!</v>
      </c>
      <c r="P89" s="1036"/>
    </row>
    <row r="90" spans="1:22" ht="22.5" customHeight="1" x14ac:dyDescent="0.45">
      <c r="A90" s="41">
        <v>2</v>
      </c>
      <c r="B90" s="600" t="s">
        <v>141</v>
      </c>
      <c r="C90" s="681"/>
      <c r="D90" s="604"/>
      <c r="E90" s="1035">
        <f>H4</f>
        <v>0</v>
      </c>
      <c r="F90" s="1036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  <c r="R90" s="921"/>
      <c r="S90" s="921"/>
      <c r="T90" s="921"/>
    </row>
    <row r="91" spans="1:22" ht="21" customHeight="1" x14ac:dyDescent="0.45">
      <c r="A91" s="41">
        <v>3</v>
      </c>
      <c r="B91" s="600" t="s">
        <v>142</v>
      </c>
      <c r="C91" s="681"/>
      <c r="D91" s="604"/>
      <c r="E91" s="1085" t="e">
        <f>E89/E90</f>
        <v>#DIV/0!</v>
      </c>
      <c r="F91" s="1086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18.7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"/>
      <c r="J93" s="8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21.75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21.75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822"/>
      <c r="J95" s="82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0.25" customHeight="1" thickTop="1" x14ac:dyDescent="0.45">
      <c r="A96" s="41">
        <v>8</v>
      </c>
      <c r="B96" s="600" t="s">
        <v>147</v>
      </c>
      <c r="C96" s="681"/>
      <c r="D96" s="604"/>
      <c r="E96" s="1047" t="e">
        <f>(J33/B33)*100</f>
        <v>#DIV/0!</v>
      </c>
      <c r="F96" s="1048"/>
      <c r="G96" s="82"/>
      <c r="H96" s="82"/>
      <c r="I96" s="82"/>
      <c r="J96" s="82"/>
    </row>
    <row r="97" spans="1:16" ht="24.75" customHeight="1" thickBot="1" x14ac:dyDescent="0.5">
      <c r="A97" s="41">
        <v>9</v>
      </c>
      <c r="B97" s="600" t="s">
        <v>148</v>
      </c>
      <c r="C97" s="681"/>
      <c r="D97" s="6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600" t="s">
        <v>149</v>
      </c>
      <c r="C98" s="681"/>
      <c r="D98" s="604"/>
      <c r="E98" s="1035" t="e">
        <f>((H33+B34)/J33)*100</f>
        <v>#DIV/0!</v>
      </c>
      <c r="F98" s="1036"/>
      <c r="G98" s="82"/>
      <c r="H98" s="82"/>
      <c r="I98" s="82"/>
      <c r="J98" s="82"/>
      <c r="K98" s="1062" t="s">
        <v>153</v>
      </c>
      <c r="L98" s="1063"/>
      <c r="M98" s="1063"/>
      <c r="N98" s="1063"/>
      <c r="O98" s="1063"/>
      <c r="P98" s="1064"/>
    </row>
    <row r="99" spans="1:16" ht="23.25" customHeight="1" thickBot="1" x14ac:dyDescent="0.5">
      <c r="A99" s="41">
        <v>11</v>
      </c>
      <c r="B99" s="711" t="s">
        <v>150</v>
      </c>
      <c r="C99" s="712"/>
      <c r="D99" s="704"/>
      <c r="E99" s="1047" t="e">
        <f>(O87-O100)/10</f>
        <v>#DIV/0!</v>
      </c>
      <c r="F99" s="1048"/>
      <c r="G99" s="82"/>
      <c r="H99" s="82"/>
      <c r="I99" s="82"/>
      <c r="J99" s="82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4" customHeight="1" thickTop="1" x14ac:dyDescent="0.45">
      <c r="A100" s="41">
        <v>12</v>
      </c>
      <c r="B100" s="711" t="s">
        <v>246</v>
      </c>
      <c r="C100" s="712"/>
      <c r="D100" s="704"/>
      <c r="E100" s="1047" t="e">
        <f>(D34/F34)*100</f>
        <v>#DIV/0!</v>
      </c>
      <c r="F100" s="1048"/>
      <c r="G100" s="82"/>
      <c r="H100" s="82"/>
      <c r="I100" s="82"/>
      <c r="J100" s="83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18" customHeight="1" x14ac:dyDescent="0.45">
      <c r="A101" s="44">
        <v>13</v>
      </c>
      <c r="B101" s="848" t="s">
        <v>247</v>
      </c>
      <c r="C101" s="1056"/>
      <c r="D101" s="849"/>
      <c r="E101" s="1091" t="e">
        <f>(J30/H34)*100</f>
        <v>#DIV/0!</v>
      </c>
      <c r="F101" s="1092"/>
      <c r="G101" s="82"/>
      <c r="H101" s="82"/>
      <c r="I101" s="82"/>
      <c r="J101" s="83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5.5" customHeight="1" x14ac:dyDescent="0.45">
      <c r="A102" s="1">
        <v>14</v>
      </c>
      <c r="B102" s="1065" t="s">
        <v>151</v>
      </c>
      <c r="C102" s="1065"/>
      <c r="D102" s="1065"/>
      <c r="E102" s="1065" t="e">
        <f>(I4/H4)*100</f>
        <v>#DIV/0!</v>
      </c>
      <c r="F102" s="1065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0.25" customHeight="1" x14ac:dyDescent="0.45"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x14ac:dyDescent="0.45"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Bot="1" x14ac:dyDescent="0.5">
      <c r="A106" s="1053" t="s">
        <v>174</v>
      </c>
      <c r="B106" s="1053"/>
      <c r="C106" s="1053"/>
      <c r="D106" s="1053"/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thickBot="1" x14ac:dyDescent="0.5">
      <c r="A107" s="55" t="s">
        <v>137</v>
      </c>
      <c r="B107" s="1054" t="s">
        <v>174</v>
      </c>
      <c r="C107" s="1055"/>
      <c r="D107" s="33" t="s">
        <v>139</v>
      </c>
      <c r="G107" s="82"/>
      <c r="H107" s="82"/>
      <c r="I107" s="82"/>
      <c r="J107" s="82"/>
    </row>
    <row r="108" spans="1:16" ht="21" customHeight="1" thickTop="1" x14ac:dyDescent="0.45">
      <c r="A108" s="56">
        <v>1</v>
      </c>
      <c r="B108" s="852" t="s">
        <v>76</v>
      </c>
      <c r="C108" s="853"/>
      <c r="D108" s="429" t="e">
        <f>(L16/I13)*1000</f>
        <v>#DIV/0!</v>
      </c>
      <c r="G108" s="82"/>
      <c r="H108" s="82"/>
      <c r="I108" s="82"/>
      <c r="J108" s="82"/>
    </row>
    <row r="109" spans="1:16" ht="19.5" customHeight="1" x14ac:dyDescent="0.45">
      <c r="A109" s="56">
        <v>2</v>
      </c>
      <c r="B109" s="625" t="s">
        <v>77</v>
      </c>
      <c r="C109" s="624"/>
      <c r="D109" s="429" t="e">
        <f>(M16/(I14+I15))*1000</f>
        <v>#DIV/0!</v>
      </c>
      <c r="G109" s="82"/>
      <c r="H109" s="82"/>
      <c r="I109" s="82"/>
      <c r="J109" s="82"/>
    </row>
    <row r="110" spans="1:16" ht="24" customHeight="1" x14ac:dyDescent="0.45">
      <c r="A110" s="24">
        <v>3</v>
      </c>
      <c r="B110" s="625" t="s">
        <v>78</v>
      </c>
      <c r="C110" s="624"/>
      <c r="D110" s="429" t="e">
        <f>(N16/I16)*1000</f>
        <v>#DIV/0!</v>
      </c>
      <c r="G110" s="82"/>
      <c r="H110" s="82"/>
      <c r="I110" s="82"/>
      <c r="J110" s="82"/>
    </row>
    <row r="111" spans="1:16" ht="24" customHeight="1" x14ac:dyDescent="0.45">
      <c r="A111" s="24">
        <v>4</v>
      </c>
      <c r="B111" s="625" t="s">
        <v>79</v>
      </c>
      <c r="C111" s="624"/>
      <c r="D111" s="429" t="e">
        <f>(O16/I17)*1000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24">
        <v>5</v>
      </c>
      <c r="B112" s="625" t="s">
        <v>80</v>
      </c>
      <c r="C112" s="624"/>
      <c r="D112" s="429" t="e">
        <f>(P16/I18)*1000</f>
        <v>#DIV/0!</v>
      </c>
      <c r="E112" s="8"/>
      <c r="F112" s="8"/>
      <c r="G112" s="82"/>
      <c r="H112" s="82"/>
      <c r="I112" s="82"/>
      <c r="J112" s="82"/>
    </row>
    <row r="113" spans="1:10" ht="18.75" customHeight="1" x14ac:dyDescent="0.45">
      <c r="A113" s="24">
        <v>6</v>
      </c>
      <c r="B113" s="625" t="s">
        <v>81</v>
      </c>
      <c r="C113" s="624"/>
      <c r="D113" s="429" t="e">
        <f>(Q16/I19)*1000</f>
        <v>#DIV/0!</v>
      </c>
      <c r="E113" s="8"/>
      <c r="F113" s="8"/>
      <c r="G113" s="82"/>
      <c r="H113" s="82"/>
      <c r="I113" s="82"/>
      <c r="J113" s="82"/>
    </row>
    <row r="114" spans="1:10" ht="21" customHeight="1" x14ac:dyDescent="0.45">
      <c r="A114" s="51">
        <v>7</v>
      </c>
      <c r="B114" s="625" t="s">
        <v>82</v>
      </c>
      <c r="C114" s="624"/>
      <c r="D114" s="429" t="e">
        <f>(R16/I20)*1000</f>
        <v>#DIV/0!</v>
      </c>
      <c r="E114" s="92"/>
      <c r="F114" s="92"/>
      <c r="G114" s="82"/>
      <c r="H114" s="82"/>
      <c r="I114" s="82"/>
      <c r="J114" s="82"/>
    </row>
    <row r="115" spans="1:10" ht="21" customHeight="1" x14ac:dyDescent="0.2">
      <c r="A115" s="57">
        <v>8</v>
      </c>
      <c r="B115" s="848" t="s">
        <v>83</v>
      </c>
      <c r="C115" s="849"/>
      <c r="D115" s="429" t="e">
        <f>(S16/I21)*1000</f>
        <v>#DIV/0!</v>
      </c>
      <c r="E115" s="92"/>
      <c r="F115" s="92"/>
    </row>
    <row r="116" spans="1:10" ht="21" customHeight="1" x14ac:dyDescent="0.2">
      <c r="A116" s="577">
        <v>9</v>
      </c>
      <c r="B116" s="927" t="s">
        <v>245</v>
      </c>
      <c r="C116" s="928"/>
      <c r="D116" s="429" t="e">
        <f>(T16/I22)*1000</f>
        <v>#DIV/0!</v>
      </c>
      <c r="E116" s="579"/>
      <c r="F116" s="579"/>
    </row>
    <row r="117" spans="1:10" ht="18.75" customHeight="1" x14ac:dyDescent="0.2">
      <c r="A117" s="625" t="s">
        <v>175</v>
      </c>
      <c r="B117" s="623"/>
      <c r="C117" s="624"/>
      <c r="D117" s="430" t="e">
        <f>D108+D109+D110+D111+D112+D113+D114+D115</f>
        <v>#DIV/0!</v>
      </c>
      <c r="E117" s="8"/>
      <c r="F117" s="8"/>
    </row>
    <row r="118" spans="1:10" ht="21.75" customHeight="1" x14ac:dyDescent="0.2">
      <c r="A118" s="81"/>
      <c r="B118" s="750"/>
      <c r="C118" s="750"/>
      <c r="D118" s="750"/>
      <c r="E118" s="750"/>
      <c r="F118" s="750"/>
    </row>
    <row r="119" spans="1:10" ht="20.25" customHeight="1" x14ac:dyDescent="0.2">
      <c r="A119" s="81"/>
      <c r="B119" s="750"/>
      <c r="C119" s="750"/>
      <c r="D119" s="750"/>
      <c r="E119" s="750"/>
      <c r="F119" s="750"/>
    </row>
    <row r="120" spans="1:10" ht="17.25" customHeight="1" x14ac:dyDescent="0.2">
      <c r="A120" s="81"/>
      <c r="B120" s="750"/>
      <c r="C120" s="750"/>
      <c r="D120" s="750"/>
      <c r="E120" s="750"/>
      <c r="F120" s="750"/>
    </row>
    <row r="121" spans="1:10" ht="18" x14ac:dyDescent="0.2">
      <c r="A121" s="81"/>
      <c r="B121" s="750"/>
      <c r="C121" s="750"/>
      <c r="D121" s="750"/>
      <c r="E121" s="750"/>
      <c r="F121" s="750"/>
    </row>
  </sheetData>
  <mergeCells count="277">
    <mergeCell ref="A44:A48"/>
    <mergeCell ref="A87:F87"/>
    <mergeCell ref="B102:D102"/>
    <mergeCell ref="E102:F102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L105:N105"/>
    <mergeCell ref="O105:P105"/>
    <mergeCell ref="O90:P90"/>
    <mergeCell ref="L91:N91"/>
    <mergeCell ref="O91:P91"/>
    <mergeCell ref="L92:N92"/>
    <mergeCell ref="O92:P92"/>
    <mergeCell ref="L93:N93"/>
    <mergeCell ref="O93:P93"/>
    <mergeCell ref="O94:P94"/>
    <mergeCell ref="E93:F93"/>
    <mergeCell ref="E94:F94"/>
    <mergeCell ref="L94:N94"/>
    <mergeCell ref="F8:G8"/>
    <mergeCell ref="I8:J8"/>
    <mergeCell ref="F23:G23"/>
    <mergeCell ref="F24:G24"/>
    <mergeCell ref="F25:G25"/>
    <mergeCell ref="F26:G26"/>
    <mergeCell ref="F27:G27"/>
    <mergeCell ref="C23:D23"/>
    <mergeCell ref="C24:D24"/>
    <mergeCell ref="C25:D25"/>
    <mergeCell ref="C26:D26"/>
    <mergeCell ref="C27:D27"/>
    <mergeCell ref="C12:D12"/>
    <mergeCell ref="F12:G12"/>
    <mergeCell ref="I12:J12"/>
    <mergeCell ref="C11:D11"/>
    <mergeCell ref="F11:G11"/>
    <mergeCell ref="I11:J11"/>
    <mergeCell ref="K3:K5"/>
    <mergeCell ref="L3:M4"/>
    <mergeCell ref="N3:O4"/>
    <mergeCell ref="P3:U3"/>
    <mergeCell ref="P4:Q4"/>
    <mergeCell ref="R4:S4"/>
    <mergeCell ref="K2:U2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K11:K13"/>
    <mergeCell ref="L12:L13"/>
    <mergeCell ref="M12:M13"/>
    <mergeCell ref="N12:N13"/>
    <mergeCell ref="O12:O13"/>
    <mergeCell ref="P12:P13"/>
    <mergeCell ref="Q12:Q13"/>
    <mergeCell ref="R12:R13"/>
    <mergeCell ref="S12:S13"/>
    <mergeCell ref="L11:T11"/>
    <mergeCell ref="T12:T13"/>
    <mergeCell ref="R20:S20"/>
    <mergeCell ref="T20:U20"/>
    <mergeCell ref="I23:J23"/>
    <mergeCell ref="R21:S21"/>
    <mergeCell ref="T21:U21"/>
    <mergeCell ref="I26:J26"/>
    <mergeCell ref="K24:L24"/>
    <mergeCell ref="Q24:R24"/>
    <mergeCell ref="S24:T24"/>
    <mergeCell ref="U24:V24"/>
    <mergeCell ref="I25:J25"/>
    <mergeCell ref="K18:K20"/>
    <mergeCell ref="L18:O18"/>
    <mergeCell ref="L19:L20"/>
    <mergeCell ref="M19:O19"/>
    <mergeCell ref="R19:S19"/>
    <mergeCell ref="T19:U19"/>
    <mergeCell ref="I24:J24"/>
    <mergeCell ref="R22:S22"/>
    <mergeCell ref="T22:U22"/>
    <mergeCell ref="Q25:R25"/>
    <mergeCell ref="I28:J28"/>
    <mergeCell ref="K26:L26"/>
    <mergeCell ref="C29:D29"/>
    <mergeCell ref="F29:G29"/>
    <mergeCell ref="I29:J29"/>
    <mergeCell ref="K27:L27"/>
    <mergeCell ref="N27:R27"/>
    <mergeCell ref="C28:D28"/>
    <mergeCell ref="F28:G28"/>
    <mergeCell ref="I27:J27"/>
    <mergeCell ref="K28:L28"/>
    <mergeCell ref="N28:R28"/>
    <mergeCell ref="N29:R29"/>
    <mergeCell ref="A38:B38"/>
    <mergeCell ref="L35:M36"/>
    <mergeCell ref="N35:O35"/>
    <mergeCell ref="P35:Q35"/>
    <mergeCell ref="R35:S35"/>
    <mergeCell ref="T35:U35"/>
    <mergeCell ref="L38:M38"/>
    <mergeCell ref="B121:D121"/>
    <mergeCell ref="E121:F121"/>
    <mergeCell ref="B118:D118"/>
    <mergeCell ref="E118:F118"/>
    <mergeCell ref="B119:D119"/>
    <mergeCell ref="E119:F119"/>
    <mergeCell ref="A117:C117"/>
    <mergeCell ref="A84:F84"/>
    <mergeCell ref="B85:D85"/>
    <mergeCell ref="E85:F85"/>
    <mergeCell ref="A86:F86"/>
    <mergeCell ref="B96:D96"/>
    <mergeCell ref="E96:F96"/>
    <mergeCell ref="B91:D91"/>
    <mergeCell ref="E91:F91"/>
    <mergeCell ref="B92:D92"/>
    <mergeCell ref="E92:F92"/>
    <mergeCell ref="B95:D95"/>
    <mergeCell ref="B114:C114"/>
    <mergeCell ref="B115:C115"/>
    <mergeCell ref="B113:C113"/>
    <mergeCell ref="B120:D120"/>
    <mergeCell ref="E120:F120"/>
    <mergeCell ref="B111:C111"/>
    <mergeCell ref="B112:C112"/>
    <mergeCell ref="B116:C116"/>
    <mergeCell ref="I95:J95"/>
    <mergeCell ref="E95:F95"/>
    <mergeCell ref="H85:I86"/>
    <mergeCell ref="E90:F90"/>
    <mergeCell ref="B90:D90"/>
    <mergeCell ref="B107:C107"/>
    <mergeCell ref="B108:C108"/>
    <mergeCell ref="B109:C109"/>
    <mergeCell ref="B110:C110"/>
    <mergeCell ref="B88:D88"/>
    <mergeCell ref="E88:F88"/>
    <mergeCell ref="B89:D89"/>
    <mergeCell ref="E89:F89"/>
    <mergeCell ref="B100:D100"/>
    <mergeCell ref="E100:F100"/>
    <mergeCell ref="B101:D101"/>
    <mergeCell ref="E101:F101"/>
    <mergeCell ref="A106:D106"/>
    <mergeCell ref="B97:D97"/>
    <mergeCell ref="E97:F97"/>
    <mergeCell ref="B93:D93"/>
    <mergeCell ref="B99:D99"/>
    <mergeCell ref="E99:F99"/>
    <mergeCell ref="B94:D94"/>
    <mergeCell ref="L88:N88"/>
    <mergeCell ref="O88:P88"/>
    <mergeCell ref="L89:N89"/>
    <mergeCell ref="O89:P89"/>
    <mergeCell ref="B98:D98"/>
    <mergeCell ref="E98:F98"/>
    <mergeCell ref="R90:T90"/>
    <mergeCell ref="L50:M50"/>
    <mergeCell ref="N50:O50"/>
    <mergeCell ref="P50:Q50"/>
    <mergeCell ref="R50:S50"/>
    <mergeCell ref="T50:U50"/>
    <mergeCell ref="K85:P85"/>
    <mergeCell ref="L86:N86"/>
    <mergeCell ref="O86:P86"/>
    <mergeCell ref="L87:N87"/>
    <mergeCell ref="O87:P87"/>
    <mergeCell ref="L90:N90"/>
    <mergeCell ref="K78:K79"/>
    <mergeCell ref="R78:T78"/>
    <mergeCell ref="K68:K69"/>
    <mergeCell ref="K70:K71"/>
    <mergeCell ref="K72:K73"/>
    <mergeCell ref="R75:T75"/>
    <mergeCell ref="U79:V79"/>
    <mergeCell ref="U80:V80"/>
    <mergeCell ref="U81:V81"/>
    <mergeCell ref="U75:V75"/>
    <mergeCell ref="U76:V76"/>
    <mergeCell ref="U77:V77"/>
    <mergeCell ref="K56:S56"/>
    <mergeCell ref="K59:K60"/>
    <mergeCell ref="K61:K62"/>
    <mergeCell ref="K63:K64"/>
    <mergeCell ref="K65:L65"/>
    <mergeCell ref="R79:T79"/>
    <mergeCell ref="K80:K81"/>
    <mergeCell ref="R80:T80"/>
    <mergeCell ref="R81:T81"/>
    <mergeCell ref="K76:K77"/>
    <mergeCell ref="R76:T76"/>
    <mergeCell ref="R77:T77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L43:M43"/>
    <mergeCell ref="U78:V78"/>
    <mergeCell ref="Y12:Z13"/>
    <mergeCell ref="AA12:AB13"/>
    <mergeCell ref="X14:X15"/>
    <mergeCell ref="Y14:Z15"/>
    <mergeCell ref="AA14:AB15"/>
    <mergeCell ref="Y32:AC32"/>
    <mergeCell ref="AC31:AD31"/>
    <mergeCell ref="AC29:AD29"/>
    <mergeCell ref="N30:R30"/>
    <mergeCell ref="AC30:AD30"/>
    <mergeCell ref="N33:T33"/>
    <mergeCell ref="N31:R31"/>
    <mergeCell ref="L37:M37"/>
    <mergeCell ref="L44:M44"/>
    <mergeCell ref="L45:M45"/>
    <mergeCell ref="L46:M46"/>
    <mergeCell ref="S25:T25"/>
    <mergeCell ref="U25:V25"/>
    <mergeCell ref="K25:L25"/>
    <mergeCell ref="O25:P25"/>
    <mergeCell ref="K23:L23"/>
    <mergeCell ref="N23:O23"/>
    <mergeCell ref="B6:D6"/>
    <mergeCell ref="A39:A43"/>
    <mergeCell ref="AC55:AF55"/>
    <mergeCell ref="W56:X56"/>
    <mergeCell ref="W57:W59"/>
    <mergeCell ref="W60:W62"/>
    <mergeCell ref="L39:M39"/>
    <mergeCell ref="L40:M40"/>
    <mergeCell ref="G84:J84"/>
    <mergeCell ref="K83:O83"/>
    <mergeCell ref="W66:W68"/>
    <mergeCell ref="W69:W71"/>
    <mergeCell ref="AC69:AE69"/>
    <mergeCell ref="AC70:AE70"/>
    <mergeCell ref="AC71:AE71"/>
    <mergeCell ref="AC72:AE72"/>
    <mergeCell ref="AC73:AE73"/>
    <mergeCell ref="L47:M47"/>
    <mergeCell ref="L48:M48"/>
    <mergeCell ref="L49:M49"/>
    <mergeCell ref="X55:AB55"/>
    <mergeCell ref="W65:X65"/>
    <mergeCell ref="L41:M41"/>
    <mergeCell ref="L42:M42"/>
  </mergeCells>
  <pageMargins left="0.7" right="0.7" top="0.75" bottom="0.75" header="0.3" footer="0.3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G121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125" customWidth="1"/>
    <col min="32" max="32" width="7.375" customWidth="1"/>
    <col min="33" max="33" width="5.37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224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22" t="s">
        <v>38</v>
      </c>
      <c r="M5" s="173" t="s">
        <v>39</v>
      </c>
      <c r="N5" s="173" t="s">
        <v>38</v>
      </c>
      <c r="O5" s="173" t="s">
        <v>39</v>
      </c>
      <c r="P5" s="173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443"/>
      <c r="Z5" s="443"/>
      <c r="AA5" s="443"/>
      <c r="AB5" s="520"/>
    </row>
    <row r="6" spans="1:33" ht="28.5" customHeight="1" thickTop="1" thickBot="1" x14ac:dyDescent="0.6">
      <c r="A6" s="799" t="s">
        <v>185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V6" s="346"/>
      <c r="X6" s="258" t="s">
        <v>248</v>
      </c>
      <c r="Y6" s="443"/>
      <c r="Z6" s="517"/>
      <c r="AA6" s="517"/>
      <c r="AB6" s="519"/>
    </row>
    <row r="7" spans="1:33" ht="22.5" customHeight="1" thickTop="1" thickBot="1" x14ac:dyDescent="0.45">
      <c r="A7" s="800"/>
      <c r="B7" s="341" t="s">
        <v>7</v>
      </c>
      <c r="C7" s="805" t="s">
        <v>114</v>
      </c>
      <c r="D7" s="806"/>
      <c r="E7" s="341" t="s">
        <v>7</v>
      </c>
      <c r="F7" s="805" t="s">
        <v>114</v>
      </c>
      <c r="G7" s="806"/>
      <c r="H7" s="341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21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45">
        <f>B8+E8</f>
        <v>0</v>
      </c>
      <c r="I8" s="668">
        <f t="shared" ref="I8" si="0">C8+F8</f>
        <v>0</v>
      </c>
      <c r="J8" s="620"/>
      <c r="K8" s="31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54">
        <f>B9+E9</f>
        <v>0</v>
      </c>
      <c r="I9" s="1089">
        <f>C9+F9</f>
        <v>0</v>
      </c>
      <c r="J9" s="1090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157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382">
        <f t="shared" si="1"/>
        <v>0</v>
      </c>
      <c r="I11" s="625">
        <f t="shared" si="1"/>
        <v>0</v>
      </c>
      <c r="J11" s="626"/>
      <c r="K11" s="60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157">
        <f t="shared" si="1"/>
        <v>0</v>
      </c>
      <c r="I12" s="625">
        <f t="shared" si="1"/>
        <v>0</v>
      </c>
      <c r="J12" s="626"/>
      <c r="K12" s="608"/>
      <c r="L12" s="1034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157">
        <f t="shared" si="1"/>
        <v>0</v>
      </c>
      <c r="I13" s="157">
        <f t="shared" si="1"/>
        <v>0</v>
      </c>
      <c r="J13" s="153">
        <f t="shared" ref="J13:J22" si="2">D13+G13</f>
        <v>0</v>
      </c>
      <c r="K13" s="628"/>
      <c r="L13" s="998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382">
        <f t="shared" ref="H14:H29" si="3">B14+E14</f>
        <v>0</v>
      </c>
      <c r="I14" s="382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454">
        <f t="shared" si="3"/>
        <v>0</v>
      </c>
      <c r="I15" s="157">
        <f t="shared" si="4"/>
        <v>0</v>
      </c>
      <c r="J15" s="153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157">
        <f t="shared" si="3"/>
        <v>0</v>
      </c>
      <c r="I16" s="157">
        <f t="shared" si="4"/>
        <v>0</v>
      </c>
      <c r="J16" s="153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157">
        <f t="shared" si="3"/>
        <v>0</v>
      </c>
      <c r="I17" s="157">
        <f t="shared" si="4"/>
        <v>0</v>
      </c>
      <c r="J17" s="153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157">
        <f t="shared" si="3"/>
        <v>0</v>
      </c>
      <c r="I18" s="157">
        <f t="shared" si="4"/>
        <v>0</v>
      </c>
      <c r="J18" s="153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157">
        <f t="shared" si="3"/>
        <v>0</v>
      </c>
      <c r="I19" s="157">
        <f t="shared" si="4"/>
        <v>0</v>
      </c>
      <c r="J19" s="153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157">
        <f t="shared" si="3"/>
        <v>0</v>
      </c>
      <c r="I20" s="157">
        <f t="shared" si="4"/>
        <v>0</v>
      </c>
      <c r="J20" s="153">
        <f t="shared" si="2"/>
        <v>0</v>
      </c>
      <c r="K20" s="628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157">
        <f t="shared" si="3"/>
        <v>0</v>
      </c>
      <c r="I21" s="157">
        <f t="shared" si="4"/>
        <v>0</v>
      </c>
      <c r="J21" s="153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157">
        <f t="shared" si="3"/>
        <v>0</v>
      </c>
      <c r="I22" s="526">
        <f t="shared" si="4"/>
        <v>0</v>
      </c>
      <c r="J22" s="177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157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18.7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157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19.5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157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0.25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157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20.2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157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157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9.5" customHeight="1" thickTop="1" thickBot="1" x14ac:dyDescent="0.25">
      <c r="A29" s="231" t="s">
        <v>23</v>
      </c>
      <c r="B29" s="549"/>
      <c r="C29" s="600"/>
      <c r="D29" s="604"/>
      <c r="E29" s="434"/>
      <c r="F29" s="911"/>
      <c r="G29" s="624"/>
      <c r="H29" s="152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8" customHeight="1" thickTop="1" thickBot="1" x14ac:dyDescent="0.3">
      <c r="A30" s="338" t="s">
        <v>24</v>
      </c>
      <c r="B30" s="342">
        <f>SUM(B8:B29)</f>
        <v>0</v>
      </c>
      <c r="C30" s="350">
        <f>SUM(C8:C29)</f>
        <v>0</v>
      </c>
      <c r="D30" s="541">
        <f>SUM(D13:D22)</f>
        <v>0</v>
      </c>
      <c r="E30" s="350">
        <f>SUM(E8:E29)</f>
        <v>0</v>
      </c>
      <c r="F30" s="350">
        <f>SUM(F8:F29)</f>
        <v>0</v>
      </c>
      <c r="G30" s="26">
        <f>SUM(G13:G22)</f>
        <v>0</v>
      </c>
      <c r="H30" s="350">
        <f>SUM(H8:H29)</f>
        <v>0</v>
      </c>
      <c r="I30" s="350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21.75" customHeight="1" thickTop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18"/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2"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231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2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45">
      <c r="A35" s="2"/>
      <c r="B35" s="2"/>
      <c r="C35" s="39"/>
      <c r="D35" s="2"/>
      <c r="E35" s="2"/>
      <c r="F35" s="2"/>
      <c r="G35" s="2"/>
      <c r="H35" s="2"/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I37" s="298"/>
      <c r="K37" s="8"/>
      <c r="L37" s="894" t="s">
        <v>55</v>
      </c>
      <c r="M37" s="809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913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4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4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4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4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4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4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4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4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4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4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1083" t="s">
        <v>66</v>
      </c>
      <c r="M48" s="806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269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233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484"/>
      <c r="Z57" s="484"/>
      <c r="AA57" s="484"/>
      <c r="AB57" s="484"/>
      <c r="AC57" s="484"/>
      <c r="AD57" s="484"/>
      <c r="AE57" s="484"/>
      <c r="AF57" s="484"/>
      <c r="AG57" s="484"/>
    </row>
    <row r="58" spans="1:33" ht="51.75" customHeight="1" thickTop="1" thickBot="1" x14ac:dyDescent="0.25">
      <c r="K58" s="305" t="s">
        <v>1</v>
      </c>
      <c r="L58" s="334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84"/>
      <c r="Z58" s="484"/>
      <c r="AA58" s="484"/>
      <c r="AB58" s="67"/>
      <c r="AC58" s="67"/>
      <c r="AD58" s="484"/>
      <c r="AE58" s="67"/>
      <c r="AF58" s="484"/>
      <c r="AG58" s="484"/>
    </row>
    <row r="59" spans="1:33" ht="29.25" customHeight="1" thickTop="1" thickBot="1" x14ac:dyDescent="0.25">
      <c r="K59" s="741" t="s">
        <v>251</v>
      </c>
      <c r="L59" s="275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84"/>
      <c r="Z59" s="484"/>
      <c r="AA59" s="484"/>
      <c r="AB59" s="68"/>
      <c r="AC59" s="68"/>
      <c r="AD59" s="484"/>
      <c r="AE59" s="68"/>
      <c r="AF59" s="484"/>
      <c r="AG59" s="484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484"/>
      <c r="Z60" s="484"/>
      <c r="AA60" s="484"/>
      <c r="AB60" s="484"/>
      <c r="AC60" s="484"/>
      <c r="AD60" s="484"/>
      <c r="AE60" s="484"/>
      <c r="AF60" s="484"/>
      <c r="AG60" s="484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84"/>
      <c r="Z61" s="484"/>
      <c r="AA61" s="484"/>
      <c r="AB61" s="67"/>
      <c r="AC61" s="67"/>
      <c r="AD61" s="484"/>
      <c r="AE61" s="67"/>
      <c r="AF61" s="484"/>
      <c r="AG61" s="484"/>
    </row>
    <row r="62" spans="1:33" ht="27.75" customHeight="1" thickBot="1" x14ac:dyDescent="0.25">
      <c r="K62" s="744"/>
      <c r="L62" s="76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84"/>
      <c r="Z62" s="484"/>
      <c r="AA62" s="484"/>
      <c r="AB62" s="68"/>
      <c r="AC62" s="68"/>
      <c r="AD62" s="484"/>
      <c r="AE62" s="68"/>
      <c r="AF62" s="484"/>
      <c r="AG62" s="484"/>
    </row>
    <row r="63" spans="1:33" ht="26.25" customHeight="1" thickTop="1" x14ac:dyDescent="0.2">
      <c r="K63" s="607" t="s">
        <v>5</v>
      </c>
      <c r="L63" s="85" t="s">
        <v>7</v>
      </c>
      <c r="M63" s="90">
        <f>M59+M61</f>
        <v>0</v>
      </c>
      <c r="N63" s="90">
        <f t="shared" ref="N63:V64" si="7">N59+N61</f>
        <v>0</v>
      </c>
      <c r="O63" s="90">
        <f t="shared" si="7"/>
        <v>0</v>
      </c>
      <c r="P63" s="90">
        <f t="shared" si="7"/>
        <v>0</v>
      </c>
      <c r="Q63" s="90">
        <f t="shared" si="7"/>
        <v>0</v>
      </c>
      <c r="R63" s="90">
        <f t="shared" si="7"/>
        <v>0</v>
      </c>
      <c r="S63" s="90">
        <f t="shared" si="7"/>
        <v>0</v>
      </c>
      <c r="T63" s="90">
        <f t="shared" si="7"/>
        <v>0</v>
      </c>
      <c r="U63" s="90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88">
        <f>M60+M62</f>
        <v>0</v>
      </c>
      <c r="N64" s="88">
        <f t="shared" si="7"/>
        <v>0</v>
      </c>
      <c r="O64" s="88">
        <f t="shared" si="7"/>
        <v>0</v>
      </c>
      <c r="P64" s="88">
        <f t="shared" si="7"/>
        <v>0</v>
      </c>
      <c r="Q64" s="88">
        <f t="shared" si="7"/>
        <v>0</v>
      </c>
      <c r="R64" s="88">
        <f t="shared" si="7"/>
        <v>0</v>
      </c>
      <c r="S64" s="88">
        <f t="shared" si="7"/>
        <v>0</v>
      </c>
      <c r="T64" s="88">
        <f t="shared" si="7"/>
        <v>0</v>
      </c>
      <c r="U64" s="88">
        <f t="shared" si="7"/>
        <v>0</v>
      </c>
      <c r="V64" s="89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1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3.5" customHeight="1" thickTop="1" thickBot="1" x14ac:dyDescent="0.25">
      <c r="K67" s="260" t="s">
        <v>1</v>
      </c>
      <c r="L67" s="330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9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283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85" t="s">
        <v>7</v>
      </c>
      <c r="M72" s="90">
        <f>M68+M70</f>
        <v>0</v>
      </c>
      <c r="N72" s="90">
        <f t="shared" ref="N72:V73" si="8">N68+N70</f>
        <v>0</v>
      </c>
      <c r="O72" s="90">
        <f t="shared" si="8"/>
        <v>0</v>
      </c>
      <c r="P72" s="90">
        <f t="shared" si="8"/>
        <v>0</v>
      </c>
      <c r="Q72" s="90">
        <f t="shared" si="8"/>
        <v>0</v>
      </c>
      <c r="R72" s="90">
        <f t="shared" si="8"/>
        <v>0</v>
      </c>
      <c r="S72" s="90">
        <f t="shared" si="8"/>
        <v>0</v>
      </c>
      <c r="T72" s="90">
        <f t="shared" si="8"/>
        <v>0</v>
      </c>
      <c r="U72" s="422">
        <f t="shared" si="8"/>
        <v>0</v>
      </c>
      <c r="V72" s="424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88">
        <f>M69+M71</f>
        <v>0</v>
      </c>
      <c r="N73" s="88">
        <f t="shared" si="8"/>
        <v>0</v>
      </c>
      <c r="O73" s="88">
        <f t="shared" si="8"/>
        <v>0</v>
      </c>
      <c r="P73" s="88">
        <f t="shared" si="8"/>
        <v>0</v>
      </c>
      <c r="Q73" s="88">
        <f t="shared" si="8"/>
        <v>0</v>
      </c>
      <c r="R73" s="88">
        <f t="shared" si="8"/>
        <v>0</v>
      </c>
      <c r="S73" s="88">
        <f t="shared" si="8"/>
        <v>0</v>
      </c>
      <c r="T73" s="88">
        <f t="shared" si="8"/>
        <v>0</v>
      </c>
      <c r="U73" s="421">
        <f t="shared" si="8"/>
        <v>0</v>
      </c>
      <c r="V73" s="423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2.5" customHeight="1" thickTop="1" x14ac:dyDescent="0.45">
      <c r="K76" s="741" t="s">
        <v>251</v>
      </c>
      <c r="L76" s="275" t="s">
        <v>7</v>
      </c>
      <c r="M76" s="485"/>
      <c r="N76" s="485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19.5" customHeight="1" x14ac:dyDescent="0.45">
      <c r="K77" s="742"/>
      <c r="L77" s="11" t="s">
        <v>71</v>
      </c>
      <c r="M77" s="485"/>
      <c r="N77" s="485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18.75" customHeight="1" x14ac:dyDescent="0.45">
      <c r="K78" s="743" t="s">
        <v>252</v>
      </c>
      <c r="L78" s="11" t="s">
        <v>7</v>
      </c>
      <c r="M78" s="485"/>
      <c r="N78" s="485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9.5" customHeight="1" thickBot="1" x14ac:dyDescent="0.5">
      <c r="K79" s="744"/>
      <c r="L79" s="283" t="s">
        <v>71</v>
      </c>
      <c r="M79" s="485"/>
      <c r="N79" s="485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17.25" customHeight="1" thickTop="1" x14ac:dyDescent="0.45">
      <c r="K80" s="952" t="s">
        <v>5</v>
      </c>
      <c r="L80" s="275" t="s">
        <v>7</v>
      </c>
      <c r="M80" s="418">
        <f>M76+M78</f>
        <v>0</v>
      </c>
      <c r="N80" s="131">
        <f>N76+N78</f>
        <v>0</v>
      </c>
      <c r="O80" s="28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Bot="1" x14ac:dyDescent="0.5">
      <c r="K81" s="733"/>
      <c r="L81" s="283" t="s">
        <v>71</v>
      </c>
      <c r="M81" s="88">
        <f>M77+M79</f>
        <v>0</v>
      </c>
      <c r="N81" s="89">
        <f>N77+N79</f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L82" s="373"/>
      <c r="M82" s="373"/>
    </row>
    <row r="83" spans="1:22" ht="22.5" customHeight="1" x14ac:dyDescent="0.2">
      <c r="K83" s="828" t="s">
        <v>240</v>
      </c>
      <c r="L83" s="828"/>
      <c r="M83" s="828"/>
      <c r="N83" s="828"/>
      <c r="O83" s="828"/>
    </row>
    <row r="84" spans="1:22" ht="19.5" customHeight="1" thickBot="1" x14ac:dyDescent="0.5">
      <c r="A84" s="641"/>
      <c r="B84" s="641"/>
      <c r="C84" s="641"/>
      <c r="D84" s="641"/>
      <c r="E84" s="641"/>
      <c r="F84" s="641"/>
      <c r="G84" s="82"/>
      <c r="H84" s="82"/>
      <c r="I84" s="82"/>
      <c r="J84" s="82"/>
    </row>
    <row r="85" spans="1:22" ht="19.5" customHeight="1" thickTop="1" x14ac:dyDescent="0.45">
      <c r="A85" s="81"/>
      <c r="B85" s="641"/>
      <c r="C85" s="641"/>
      <c r="D85" s="641"/>
      <c r="E85" s="641"/>
      <c r="F85" s="641"/>
      <c r="G85" s="992" t="s">
        <v>242</v>
      </c>
      <c r="H85" s="992"/>
      <c r="I85" s="992"/>
      <c r="J85" s="992"/>
      <c r="K85" s="1057" t="s">
        <v>152</v>
      </c>
      <c r="L85" s="855"/>
      <c r="M85" s="855"/>
      <c r="N85" s="855"/>
      <c r="O85" s="855"/>
      <c r="P85" s="856"/>
    </row>
    <row r="86" spans="1:22" ht="22.5" customHeight="1" thickBot="1" x14ac:dyDescent="0.5">
      <c r="A86" s="1032"/>
      <c r="B86" s="1033"/>
      <c r="C86" s="1033"/>
      <c r="D86" s="1033"/>
      <c r="E86" s="1033"/>
      <c r="F86" s="1033"/>
      <c r="G86" s="565"/>
      <c r="H86" s="1031"/>
      <c r="I86" s="1031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21.75" customHeight="1" thickTop="1" thickBot="1" x14ac:dyDescent="0.5">
      <c r="A87" s="1043" t="s">
        <v>136</v>
      </c>
      <c r="B87" s="833"/>
      <c r="C87" s="833"/>
      <c r="D87" s="833"/>
      <c r="E87" s="833"/>
      <c r="F87" s="835"/>
      <c r="G87" s="82"/>
      <c r="H87" s="1031"/>
      <c r="I87" s="1031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thickTop="1" x14ac:dyDescent="0.45">
      <c r="A88" s="43" t="s">
        <v>137</v>
      </c>
      <c r="B88" s="808" t="s">
        <v>138</v>
      </c>
      <c r="C88" s="621"/>
      <c r="D88" s="809"/>
      <c r="E88" s="1096" t="s">
        <v>139</v>
      </c>
      <c r="F88" s="1097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22.5" customHeight="1" x14ac:dyDescent="0.45">
      <c r="A89" s="41">
        <v>1</v>
      </c>
      <c r="B89" s="600" t="s">
        <v>140</v>
      </c>
      <c r="C89" s="681"/>
      <c r="D89" s="604"/>
      <c r="E89" s="1098">
        <f>B33</f>
        <v>0</v>
      </c>
      <c r="F89" s="1099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(D117*5)/1000</f>
        <v>#DIV/0!</v>
      </c>
      <c r="P89" s="1036"/>
      <c r="R89" s="921"/>
      <c r="S89" s="921"/>
      <c r="T89" s="921"/>
    </row>
    <row r="90" spans="1:22" ht="18.75" customHeight="1" x14ac:dyDescent="0.45">
      <c r="A90" s="41">
        <v>2</v>
      </c>
      <c r="B90" s="600" t="s">
        <v>141</v>
      </c>
      <c r="C90" s="681"/>
      <c r="D90" s="604"/>
      <c r="E90" s="1035">
        <f>H4</f>
        <v>0</v>
      </c>
      <c r="F90" s="1036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20.25" customHeight="1" x14ac:dyDescent="0.45">
      <c r="A91" s="41">
        <v>3</v>
      </c>
      <c r="B91" s="600" t="s">
        <v>142</v>
      </c>
      <c r="C91" s="681"/>
      <c r="D91" s="604"/>
      <c r="E91" s="1085" t="e">
        <f>E89/E90</f>
        <v>#DIV/0!</v>
      </c>
      <c r="F91" s="1086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20.2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"/>
      <c r="J93" s="8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19.5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23.25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822"/>
      <c r="J95" s="82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0.25" customHeight="1" thickTop="1" x14ac:dyDescent="0.45">
      <c r="A96" s="41">
        <v>8</v>
      </c>
      <c r="B96" s="600" t="s">
        <v>147</v>
      </c>
      <c r="C96" s="681"/>
      <c r="D96" s="604"/>
      <c r="E96" s="1047" t="e">
        <f>(J33/B33)*100</f>
        <v>#DIV/0!</v>
      </c>
      <c r="F96" s="1048"/>
      <c r="G96" s="82"/>
      <c r="H96" s="82"/>
      <c r="I96" s="82"/>
      <c r="J96" s="82"/>
    </row>
    <row r="97" spans="1:16" ht="23.25" customHeight="1" thickBot="1" x14ac:dyDescent="0.5">
      <c r="A97" s="41">
        <v>9</v>
      </c>
      <c r="B97" s="600" t="s">
        <v>148</v>
      </c>
      <c r="C97" s="681"/>
      <c r="D97" s="6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600" t="s">
        <v>149</v>
      </c>
      <c r="C98" s="681"/>
      <c r="D98" s="604"/>
      <c r="E98" s="1035" t="e">
        <f>((H33+B34)/J33)*100</f>
        <v>#DIV/0!</v>
      </c>
      <c r="F98" s="1036"/>
      <c r="G98" s="82"/>
      <c r="H98" s="82"/>
      <c r="I98" s="82"/>
      <c r="J98" s="82"/>
      <c r="K98" s="1062" t="s">
        <v>153</v>
      </c>
      <c r="L98" s="1063"/>
      <c r="M98" s="1063"/>
      <c r="N98" s="1063"/>
      <c r="O98" s="1063"/>
      <c r="P98" s="1064"/>
    </row>
    <row r="99" spans="1:16" ht="21.75" customHeight="1" thickBot="1" x14ac:dyDescent="0.5">
      <c r="A99" s="41">
        <v>11</v>
      </c>
      <c r="B99" s="711" t="s">
        <v>150</v>
      </c>
      <c r="C99" s="712"/>
      <c r="D99" s="704"/>
      <c r="E99" s="1047" t="e">
        <f>(O87-O100)/10</f>
        <v>#DIV/0!</v>
      </c>
      <c r="F99" s="1048"/>
      <c r="G99" s="82"/>
      <c r="H99" s="82"/>
      <c r="I99" s="82"/>
      <c r="J99" s="82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1" customHeight="1" thickTop="1" x14ac:dyDescent="0.45">
      <c r="A100" s="41">
        <v>12</v>
      </c>
      <c r="B100" s="711" t="s">
        <v>246</v>
      </c>
      <c r="C100" s="712"/>
      <c r="D100" s="704"/>
      <c r="E100" s="1047" t="e">
        <f>(D34/F34)*100</f>
        <v>#DIV/0!</v>
      </c>
      <c r="F100" s="1048"/>
      <c r="G100" s="82"/>
      <c r="H100" s="82"/>
      <c r="I100" s="82"/>
      <c r="J100" s="83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1.75" customHeight="1" x14ac:dyDescent="0.45">
      <c r="A101" s="44">
        <v>13</v>
      </c>
      <c r="B101" s="848" t="s">
        <v>247</v>
      </c>
      <c r="C101" s="1056"/>
      <c r="D101" s="849"/>
      <c r="E101" s="1091" t="e">
        <f>(J30/H34)*100</f>
        <v>#DIV/0!</v>
      </c>
      <c r="F101" s="1092"/>
      <c r="G101" s="82"/>
      <c r="H101" s="82"/>
      <c r="I101" s="82"/>
      <c r="J101" s="83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1" customHeight="1" x14ac:dyDescent="0.45">
      <c r="A102" s="588">
        <v>14</v>
      </c>
      <c r="B102" s="1065" t="s">
        <v>151</v>
      </c>
      <c r="C102" s="1065"/>
      <c r="D102" s="1065"/>
      <c r="E102" s="1065" t="e">
        <f>(I4/H4)*100</f>
        <v>#DIV/0!</v>
      </c>
      <c r="F102" s="1065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0.25" customHeight="1" x14ac:dyDescent="0.45"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x14ac:dyDescent="0.45"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Bot="1" x14ac:dyDescent="0.5">
      <c r="A106" s="1053" t="s">
        <v>174</v>
      </c>
      <c r="B106" s="1053"/>
      <c r="C106" s="1053"/>
      <c r="D106" s="1053"/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thickBot="1" x14ac:dyDescent="0.5">
      <c r="A107" s="55" t="s">
        <v>137</v>
      </c>
      <c r="B107" s="1054" t="s">
        <v>174</v>
      </c>
      <c r="C107" s="1055"/>
      <c r="D107" s="33" t="s">
        <v>139</v>
      </c>
      <c r="G107" s="82"/>
      <c r="H107" s="82"/>
      <c r="I107" s="82"/>
      <c r="J107" s="82"/>
    </row>
    <row r="108" spans="1:16" ht="21" customHeight="1" thickTop="1" x14ac:dyDescent="0.45">
      <c r="A108" s="56">
        <v>1</v>
      </c>
      <c r="B108" s="852" t="s">
        <v>76</v>
      </c>
      <c r="C108" s="853"/>
      <c r="D108" s="427" t="e">
        <f>(L16/I13)*1000</f>
        <v>#DIV/0!</v>
      </c>
      <c r="G108" s="82"/>
      <c r="H108" s="82"/>
      <c r="I108" s="82"/>
      <c r="J108" s="82"/>
    </row>
    <row r="109" spans="1:16" ht="19.5" customHeight="1" x14ac:dyDescent="0.45">
      <c r="A109" s="56">
        <v>2</v>
      </c>
      <c r="B109" s="625" t="s">
        <v>77</v>
      </c>
      <c r="C109" s="624"/>
      <c r="D109" s="427" t="e">
        <f>(M16/(I14+I15))*1000</f>
        <v>#DIV/0!</v>
      </c>
      <c r="G109" s="82"/>
      <c r="H109" s="82"/>
      <c r="I109" s="82"/>
      <c r="J109" s="82"/>
    </row>
    <row r="110" spans="1:16" ht="24" customHeight="1" x14ac:dyDescent="0.45">
      <c r="A110" s="24">
        <v>3</v>
      </c>
      <c r="B110" s="625" t="s">
        <v>78</v>
      </c>
      <c r="C110" s="624"/>
      <c r="D110" s="427" t="e">
        <f>(N16/I16)*1000</f>
        <v>#DIV/0!</v>
      </c>
      <c r="G110" s="82"/>
      <c r="H110" s="82"/>
      <c r="I110" s="82"/>
      <c r="J110" s="82"/>
    </row>
    <row r="111" spans="1:16" ht="24" customHeight="1" x14ac:dyDescent="0.45">
      <c r="A111" s="24">
        <v>4</v>
      </c>
      <c r="B111" s="625" t="s">
        <v>79</v>
      </c>
      <c r="C111" s="624"/>
      <c r="D111" s="427" t="e">
        <f>(O16/I17)*1000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24">
        <v>5</v>
      </c>
      <c r="B112" s="625" t="s">
        <v>80</v>
      </c>
      <c r="C112" s="624"/>
      <c r="D112" s="427" t="e">
        <f>(P16/I18)*1000</f>
        <v>#DIV/0!</v>
      </c>
      <c r="E112" s="8"/>
      <c r="F112" s="8"/>
      <c r="G112" s="82"/>
      <c r="H112" s="82"/>
      <c r="I112" s="82"/>
      <c r="J112" s="82"/>
    </row>
    <row r="113" spans="1:10" ht="18.75" customHeight="1" x14ac:dyDescent="0.45">
      <c r="A113" s="24">
        <v>6</v>
      </c>
      <c r="B113" s="625" t="s">
        <v>81</v>
      </c>
      <c r="C113" s="624"/>
      <c r="D113" s="427" t="e">
        <f>(Q16/I19)*1000</f>
        <v>#DIV/0!</v>
      </c>
      <c r="E113" s="8"/>
      <c r="F113" s="8"/>
      <c r="G113" s="82"/>
      <c r="H113" s="82"/>
      <c r="I113" s="82"/>
      <c r="J113" s="82"/>
    </row>
    <row r="114" spans="1:10" ht="21" customHeight="1" x14ac:dyDescent="0.45">
      <c r="A114" s="51">
        <v>7</v>
      </c>
      <c r="B114" s="625" t="s">
        <v>82</v>
      </c>
      <c r="C114" s="624"/>
      <c r="D114" s="427" t="e">
        <f>(R16/I20)*1000</f>
        <v>#DIV/0!</v>
      </c>
      <c r="E114" s="92"/>
      <c r="F114" s="92"/>
      <c r="G114" s="82"/>
      <c r="H114" s="82"/>
      <c r="I114" s="82"/>
      <c r="J114" s="82"/>
    </row>
    <row r="115" spans="1:10" ht="21" customHeight="1" x14ac:dyDescent="0.2">
      <c r="A115" s="57">
        <v>8</v>
      </c>
      <c r="B115" s="848" t="s">
        <v>83</v>
      </c>
      <c r="C115" s="849"/>
      <c r="D115" s="427" t="e">
        <f>(S16/I21)*1000</f>
        <v>#DIV/0!</v>
      </c>
      <c r="E115" s="92"/>
      <c r="F115" s="92"/>
    </row>
    <row r="116" spans="1:10" ht="21" customHeight="1" x14ac:dyDescent="0.2">
      <c r="A116" s="577">
        <v>9</v>
      </c>
      <c r="B116" s="927" t="s">
        <v>245</v>
      </c>
      <c r="C116" s="928"/>
      <c r="D116" s="427" t="e">
        <f>(T16/I22)*1000</f>
        <v>#DIV/0!</v>
      </c>
      <c r="E116" s="579"/>
      <c r="F116" s="579"/>
    </row>
    <row r="117" spans="1:10" ht="18.75" customHeight="1" x14ac:dyDescent="0.2">
      <c r="A117" s="625" t="s">
        <v>175</v>
      </c>
      <c r="B117" s="623"/>
      <c r="C117" s="624"/>
      <c r="D117" s="428" t="e">
        <f>D108+D109+D110+D111+D112+D113+D114+D115</f>
        <v>#DIV/0!</v>
      </c>
      <c r="E117" s="8"/>
      <c r="F117" s="8"/>
    </row>
    <row r="118" spans="1:10" ht="21.75" customHeight="1" x14ac:dyDescent="0.2">
      <c r="A118" s="81"/>
      <c r="B118" s="750"/>
      <c r="C118" s="750"/>
      <c r="D118" s="750"/>
      <c r="E118" s="750"/>
      <c r="F118" s="750"/>
    </row>
    <row r="119" spans="1:10" ht="20.25" customHeight="1" x14ac:dyDescent="0.2">
      <c r="A119" s="81"/>
      <c r="B119" s="750"/>
      <c r="C119" s="750"/>
      <c r="D119" s="750"/>
      <c r="E119" s="750"/>
      <c r="F119" s="750"/>
    </row>
    <row r="120" spans="1:10" ht="17.25" customHeight="1" x14ac:dyDescent="0.2">
      <c r="A120" s="81"/>
      <c r="B120" s="750"/>
      <c r="C120" s="750"/>
      <c r="D120" s="750"/>
      <c r="E120" s="750"/>
      <c r="F120" s="750"/>
    </row>
    <row r="121" spans="1:10" ht="18" x14ac:dyDescent="0.2">
      <c r="A121" s="81"/>
      <c r="B121" s="750"/>
      <c r="C121" s="750"/>
      <c r="D121" s="750"/>
      <c r="E121" s="750"/>
      <c r="F121" s="750"/>
    </row>
  </sheetData>
  <mergeCells count="277">
    <mergeCell ref="A44:A48"/>
    <mergeCell ref="A87:F87"/>
    <mergeCell ref="B102:D102"/>
    <mergeCell ref="E102:F102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L105:N105"/>
    <mergeCell ref="O105:P105"/>
    <mergeCell ref="L90:N90"/>
    <mergeCell ref="O90:P90"/>
    <mergeCell ref="L91:N91"/>
    <mergeCell ref="O91:P91"/>
    <mergeCell ref="L92:N92"/>
    <mergeCell ref="O92:P92"/>
    <mergeCell ref="L93:N93"/>
    <mergeCell ref="O93:P93"/>
    <mergeCell ref="O94:P94"/>
    <mergeCell ref="L94:N94"/>
    <mergeCell ref="C26:D26"/>
    <mergeCell ref="C25:D25"/>
    <mergeCell ref="C24:D24"/>
    <mergeCell ref="C23:D23"/>
    <mergeCell ref="C12:D12"/>
    <mergeCell ref="F12:G12"/>
    <mergeCell ref="I12:J12"/>
    <mergeCell ref="F8:G8"/>
    <mergeCell ref="I8:J8"/>
    <mergeCell ref="F23:G23"/>
    <mergeCell ref="F24:G24"/>
    <mergeCell ref="F25:G25"/>
    <mergeCell ref="F26:G26"/>
    <mergeCell ref="I26:J26"/>
    <mergeCell ref="K3:K5"/>
    <mergeCell ref="L3:M4"/>
    <mergeCell ref="N3:O4"/>
    <mergeCell ref="P3:U3"/>
    <mergeCell ref="P4:Q4"/>
    <mergeCell ref="R4:S4"/>
    <mergeCell ref="I25:J25"/>
    <mergeCell ref="K18:K20"/>
    <mergeCell ref="L18:O18"/>
    <mergeCell ref="L19:L20"/>
    <mergeCell ref="M19:O19"/>
    <mergeCell ref="R19:S19"/>
    <mergeCell ref="T19:U19"/>
    <mergeCell ref="I24:J24"/>
    <mergeCell ref="R22:S22"/>
    <mergeCell ref="T22:U22"/>
    <mergeCell ref="Q25:R25"/>
    <mergeCell ref="R20:S20"/>
    <mergeCell ref="T20:U20"/>
    <mergeCell ref="I23:J23"/>
    <mergeCell ref="M12:M13"/>
    <mergeCell ref="N12:N13"/>
    <mergeCell ref="O12:O13"/>
    <mergeCell ref="K2:U2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L11:T11"/>
    <mergeCell ref="T12:T13"/>
    <mergeCell ref="C11:D11"/>
    <mergeCell ref="F11:G11"/>
    <mergeCell ref="I11:J11"/>
    <mergeCell ref="P12:P13"/>
    <mergeCell ref="C29:D29"/>
    <mergeCell ref="F29:G29"/>
    <mergeCell ref="I29:J29"/>
    <mergeCell ref="K27:L27"/>
    <mergeCell ref="N27:R27"/>
    <mergeCell ref="C28:D28"/>
    <mergeCell ref="F28:G28"/>
    <mergeCell ref="I27:J27"/>
    <mergeCell ref="K28:L28"/>
    <mergeCell ref="N28:R28"/>
    <mergeCell ref="N29:R29"/>
    <mergeCell ref="C27:D27"/>
    <mergeCell ref="I28:J28"/>
    <mergeCell ref="F27:G27"/>
    <mergeCell ref="A38:B38"/>
    <mergeCell ref="L35:M36"/>
    <mergeCell ref="N35:O35"/>
    <mergeCell ref="P35:Q35"/>
    <mergeCell ref="R35:S35"/>
    <mergeCell ref="T35:U35"/>
    <mergeCell ref="L38:M38"/>
    <mergeCell ref="B121:D121"/>
    <mergeCell ref="E121:F121"/>
    <mergeCell ref="B118:D118"/>
    <mergeCell ref="E118:F118"/>
    <mergeCell ref="B119:D119"/>
    <mergeCell ref="E119:F119"/>
    <mergeCell ref="A117:C117"/>
    <mergeCell ref="A84:F84"/>
    <mergeCell ref="B85:D85"/>
    <mergeCell ref="E85:F85"/>
    <mergeCell ref="A86:F86"/>
    <mergeCell ref="B96:D96"/>
    <mergeCell ref="E96:F96"/>
    <mergeCell ref="B91:D91"/>
    <mergeCell ref="E91:F91"/>
    <mergeCell ref="B92:D92"/>
    <mergeCell ref="E92:F92"/>
    <mergeCell ref="B93:D93"/>
    <mergeCell ref="B99:D99"/>
    <mergeCell ref="E99:F99"/>
    <mergeCell ref="E93:F93"/>
    <mergeCell ref="B94:D94"/>
    <mergeCell ref="B114:C114"/>
    <mergeCell ref="B115:C115"/>
    <mergeCell ref="B113:C113"/>
    <mergeCell ref="E94:F94"/>
    <mergeCell ref="B95:D95"/>
    <mergeCell ref="B120:D120"/>
    <mergeCell ref="E120:F120"/>
    <mergeCell ref="I95:J95"/>
    <mergeCell ref="E95:F95"/>
    <mergeCell ref="H86:I87"/>
    <mergeCell ref="E90:F90"/>
    <mergeCell ref="B90:D90"/>
    <mergeCell ref="B107:C107"/>
    <mergeCell ref="B108:C108"/>
    <mergeCell ref="B109:C109"/>
    <mergeCell ref="B110:C110"/>
    <mergeCell ref="B88:D88"/>
    <mergeCell ref="E88:F88"/>
    <mergeCell ref="B89:D89"/>
    <mergeCell ref="E89:F89"/>
    <mergeCell ref="B100:D100"/>
    <mergeCell ref="E100:F100"/>
    <mergeCell ref="B101:D101"/>
    <mergeCell ref="E101:F101"/>
    <mergeCell ref="A106:D106"/>
    <mergeCell ref="B97:D97"/>
    <mergeCell ref="E97:F97"/>
    <mergeCell ref="B111:C111"/>
    <mergeCell ref="B112:C112"/>
    <mergeCell ref="L88:N88"/>
    <mergeCell ref="O88:P88"/>
    <mergeCell ref="L89:N89"/>
    <mergeCell ref="O89:P89"/>
    <mergeCell ref="B98:D98"/>
    <mergeCell ref="E98:F98"/>
    <mergeCell ref="R89:T89"/>
    <mergeCell ref="L50:M50"/>
    <mergeCell ref="N50:O50"/>
    <mergeCell ref="P50:Q50"/>
    <mergeCell ref="R50:S50"/>
    <mergeCell ref="T50:U50"/>
    <mergeCell ref="K85:P85"/>
    <mergeCell ref="L86:N86"/>
    <mergeCell ref="O86:P86"/>
    <mergeCell ref="L87:N87"/>
    <mergeCell ref="O87:P87"/>
    <mergeCell ref="K78:K79"/>
    <mergeCell ref="R78:T78"/>
    <mergeCell ref="K68:K69"/>
    <mergeCell ref="K70:K71"/>
    <mergeCell ref="K72:K73"/>
    <mergeCell ref="R75:T75"/>
    <mergeCell ref="R79:T79"/>
    <mergeCell ref="U79:V79"/>
    <mergeCell ref="U80:V80"/>
    <mergeCell ref="U81:V81"/>
    <mergeCell ref="U75:V75"/>
    <mergeCell ref="U76:V76"/>
    <mergeCell ref="U77:V77"/>
    <mergeCell ref="K56:S56"/>
    <mergeCell ref="K59:K60"/>
    <mergeCell ref="K61:K62"/>
    <mergeCell ref="K63:K64"/>
    <mergeCell ref="K65:L65"/>
    <mergeCell ref="K80:K81"/>
    <mergeCell ref="R80:T80"/>
    <mergeCell ref="R81:T81"/>
    <mergeCell ref="K76:K77"/>
    <mergeCell ref="R76:T76"/>
    <mergeCell ref="R77:T77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L42:M42"/>
    <mergeCell ref="L43:M43"/>
    <mergeCell ref="U78:V78"/>
    <mergeCell ref="Y12:Z13"/>
    <mergeCell ref="N33:T33"/>
    <mergeCell ref="L37:M37"/>
    <mergeCell ref="L44:M44"/>
    <mergeCell ref="L45:M45"/>
    <mergeCell ref="L46:M46"/>
    <mergeCell ref="K25:L25"/>
    <mergeCell ref="K23:L23"/>
    <mergeCell ref="Q24:R24"/>
    <mergeCell ref="S24:T24"/>
    <mergeCell ref="U24:V24"/>
    <mergeCell ref="R21:S21"/>
    <mergeCell ref="T21:U21"/>
    <mergeCell ref="N23:O23"/>
    <mergeCell ref="K24:L24"/>
    <mergeCell ref="K26:L26"/>
    <mergeCell ref="K11:K13"/>
    <mergeCell ref="L12:L13"/>
    <mergeCell ref="AA12:AB13"/>
    <mergeCell ref="X14:X15"/>
    <mergeCell ref="Y14:Z15"/>
    <mergeCell ref="AA14:AB15"/>
    <mergeCell ref="Y32:AC32"/>
    <mergeCell ref="AC31:AD31"/>
    <mergeCell ref="AC29:AD29"/>
    <mergeCell ref="N30:R30"/>
    <mergeCell ref="AC30:AD30"/>
    <mergeCell ref="N31:R31"/>
    <mergeCell ref="S25:T25"/>
    <mergeCell ref="U25:V25"/>
    <mergeCell ref="O25:P25"/>
    <mergeCell ref="Q12:Q13"/>
    <mergeCell ref="R12:R13"/>
    <mergeCell ref="S12:S13"/>
    <mergeCell ref="B116:C116"/>
    <mergeCell ref="B6:D6"/>
    <mergeCell ref="A39:A43"/>
    <mergeCell ref="AC55:AF55"/>
    <mergeCell ref="W56:X56"/>
    <mergeCell ref="W57:W59"/>
    <mergeCell ref="W60:W62"/>
    <mergeCell ref="L39:M39"/>
    <mergeCell ref="L40:M40"/>
    <mergeCell ref="G85:J85"/>
    <mergeCell ref="K83:O83"/>
    <mergeCell ref="W66:W68"/>
    <mergeCell ref="W69:W71"/>
    <mergeCell ref="AC69:AE69"/>
    <mergeCell ref="AC70:AE70"/>
    <mergeCell ref="AC71:AE71"/>
    <mergeCell ref="AC72:AE72"/>
    <mergeCell ref="AC73:AE73"/>
    <mergeCell ref="L47:M47"/>
    <mergeCell ref="L48:M48"/>
    <mergeCell ref="L49:M49"/>
    <mergeCell ref="X55:AB55"/>
    <mergeCell ref="W65:X65"/>
    <mergeCell ref="L41:M41"/>
  </mergeCells>
  <pageMargins left="0.7" right="0.7" top="0.75" bottom="0.75" header="0.3" footer="0.3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G121"/>
  <sheetViews>
    <sheetView rightToLeft="1" zoomScale="73" zoomScaleNormal="73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125" customWidth="1"/>
    <col min="32" max="32" width="7.375" customWidth="1"/>
    <col min="33" max="33" width="5.62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222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223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22" t="s">
        <v>38</v>
      </c>
      <c r="M5" s="173" t="s">
        <v>39</v>
      </c>
      <c r="N5" s="173" t="s">
        <v>38</v>
      </c>
      <c r="O5" s="173" t="s">
        <v>39</v>
      </c>
      <c r="P5" s="173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512"/>
      <c r="Z5" s="512"/>
      <c r="AA5" s="512"/>
      <c r="AB5" s="513"/>
    </row>
    <row r="6" spans="1:33" ht="28.5" customHeight="1" thickTop="1" thickBot="1" x14ac:dyDescent="0.6">
      <c r="A6" s="799" t="s">
        <v>186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512"/>
      <c r="Z6" s="514"/>
      <c r="AA6" s="514"/>
      <c r="AB6" s="515"/>
    </row>
    <row r="7" spans="1:33" ht="22.5" customHeight="1" thickTop="1" thickBot="1" x14ac:dyDescent="0.45">
      <c r="A7" s="800"/>
      <c r="B7" s="341" t="s">
        <v>7</v>
      </c>
      <c r="C7" s="805" t="s">
        <v>114</v>
      </c>
      <c r="D7" s="806"/>
      <c r="E7" s="341" t="s">
        <v>7</v>
      </c>
      <c r="F7" s="805" t="s">
        <v>114</v>
      </c>
      <c r="G7" s="806"/>
      <c r="H7" s="341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18.7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45">
        <f>B8+E8</f>
        <v>0</v>
      </c>
      <c r="I8" s="808">
        <f t="shared" ref="I8" si="0">C8+F8</f>
        <v>0</v>
      </c>
      <c r="J8" s="622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54">
        <f>B9+E9</f>
        <v>0</v>
      </c>
      <c r="I9" s="1089">
        <f>C9+F9</f>
        <v>0</v>
      </c>
      <c r="J9" s="1090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155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382">
        <f t="shared" si="1"/>
        <v>0</v>
      </c>
      <c r="I11" s="625">
        <f t="shared" si="1"/>
        <v>0</v>
      </c>
      <c r="J11" s="626"/>
      <c r="K11" s="62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155">
        <f t="shared" si="1"/>
        <v>0</v>
      </c>
      <c r="I12" s="625">
        <f t="shared" si="1"/>
        <v>0</v>
      </c>
      <c r="J12" s="626"/>
      <c r="K12" s="1121"/>
      <c r="L12" s="1125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1109"/>
      <c r="Z12" s="1110"/>
      <c r="AA12" s="1113"/>
      <c r="AB12" s="111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155">
        <f t="shared" si="1"/>
        <v>0</v>
      </c>
      <c r="I13" s="155">
        <f t="shared" si="1"/>
        <v>0</v>
      </c>
      <c r="J13" s="153">
        <f t="shared" ref="J13:J22" si="2">D13+G13</f>
        <v>0</v>
      </c>
      <c r="K13" s="1122"/>
      <c r="L13" s="630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1111"/>
      <c r="Z13" s="1112"/>
      <c r="AA13" s="1114"/>
      <c r="AB13" s="1112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382">
        <f t="shared" ref="H14:H29" si="3">B14+E14</f>
        <v>0</v>
      </c>
      <c r="I14" s="382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1115"/>
      <c r="Z14" s="1116"/>
      <c r="AA14" s="1119"/>
      <c r="AB14" s="1116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155">
        <f t="shared" si="3"/>
        <v>0</v>
      </c>
      <c r="I15" s="155">
        <f t="shared" si="4"/>
        <v>0</v>
      </c>
      <c r="J15" s="153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1117"/>
      <c r="Z15" s="1118"/>
      <c r="AA15" s="1120"/>
      <c r="AB15" s="1118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155">
        <f t="shared" si="3"/>
        <v>0</v>
      </c>
      <c r="I16" s="155">
        <f t="shared" si="4"/>
        <v>0</v>
      </c>
      <c r="J16" s="153">
        <f t="shared" si="2"/>
        <v>0</v>
      </c>
      <c r="K16" s="323" t="s">
        <v>113</v>
      </c>
      <c r="L16" s="55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155">
        <f t="shared" si="3"/>
        <v>0</v>
      </c>
      <c r="I17" s="155">
        <f t="shared" si="4"/>
        <v>0</v>
      </c>
      <c r="J17" s="153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155">
        <f t="shared" si="3"/>
        <v>0</v>
      </c>
      <c r="I18" s="155">
        <f t="shared" si="4"/>
        <v>0</v>
      </c>
      <c r="J18" s="153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155">
        <f t="shared" si="3"/>
        <v>0</v>
      </c>
      <c r="I19" s="155">
        <f t="shared" si="4"/>
        <v>0</v>
      </c>
      <c r="J19" s="153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155">
        <f t="shared" si="3"/>
        <v>0</v>
      </c>
      <c r="I20" s="155">
        <f t="shared" si="4"/>
        <v>0</v>
      </c>
      <c r="J20" s="153">
        <f t="shared" si="2"/>
        <v>0</v>
      </c>
      <c r="K20" s="628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155">
        <f t="shared" si="3"/>
        <v>0</v>
      </c>
      <c r="I21" s="155">
        <f t="shared" si="4"/>
        <v>0</v>
      </c>
      <c r="J21" s="153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155">
        <f t="shared" si="3"/>
        <v>0</v>
      </c>
      <c r="I22" s="526">
        <f t="shared" si="4"/>
        <v>0</v>
      </c>
      <c r="J22" s="177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155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155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1.75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155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0.25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155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19.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155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155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9.5" customHeight="1" thickTop="1" thickBot="1" x14ac:dyDescent="0.25">
      <c r="A29" s="262" t="s">
        <v>23</v>
      </c>
      <c r="B29" s="549"/>
      <c r="C29" s="600"/>
      <c r="D29" s="604"/>
      <c r="E29" s="434"/>
      <c r="F29" s="911"/>
      <c r="G29" s="624"/>
      <c r="H29" s="152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8" customHeight="1" thickTop="1" thickBot="1" x14ac:dyDescent="0.3">
      <c r="A30" s="344" t="s">
        <v>24</v>
      </c>
      <c r="B30" s="342">
        <f>SUM(B8:B29)</f>
        <v>0</v>
      </c>
      <c r="C30" s="350">
        <f>SUM(C8:C29)</f>
        <v>0</v>
      </c>
      <c r="D30" s="541">
        <f>SUM(D13:D22)</f>
        <v>0</v>
      </c>
      <c r="E30" s="350">
        <f>SUM(E8:E29)</f>
        <v>0</v>
      </c>
      <c r="F30" s="350">
        <f>SUM(F8:F29)</f>
        <v>0</v>
      </c>
      <c r="G30" s="26">
        <f>SUM(G13:G22)</f>
        <v>0</v>
      </c>
      <c r="H30" s="350">
        <f>SUM(H8:H29)</f>
        <v>0</v>
      </c>
      <c r="I30" s="350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19.5" customHeight="1" thickTop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18"/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2"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2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230</v>
      </c>
      <c r="O33" s="663"/>
      <c r="P33" s="663"/>
      <c r="Q33" s="663"/>
      <c r="R33" s="663"/>
      <c r="S33" s="663"/>
      <c r="T33" s="663"/>
    </row>
    <row r="34" spans="1:22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2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2" ht="58.5" customHeight="1" thickTop="1" thickBot="1" x14ac:dyDescent="0.45">
      <c r="A35" s="2"/>
      <c r="B35" s="2"/>
      <c r="C35" s="39"/>
      <c r="D35" s="2"/>
      <c r="E35" s="2"/>
      <c r="F35" s="2"/>
      <c r="G35" s="2"/>
      <c r="H35" s="2"/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2" ht="34.5" customHeight="1" thickTop="1" thickBot="1" x14ac:dyDescent="0.5">
      <c r="A36" s="298" t="s">
        <v>25</v>
      </c>
      <c r="B36" s="298"/>
      <c r="C36" s="298"/>
      <c r="D36" s="298"/>
      <c r="E36" s="298"/>
      <c r="F36" s="298"/>
      <c r="G36" s="298"/>
      <c r="H36" s="533" t="s">
        <v>210</v>
      </c>
      <c r="I36" s="298"/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2" ht="33" customHeight="1" thickTop="1" thickBot="1" x14ac:dyDescent="0.25">
      <c r="A37" s="912" t="s">
        <v>134</v>
      </c>
      <c r="B37" s="913"/>
      <c r="C37" s="245" t="s">
        <v>26</v>
      </c>
      <c r="D37" s="77" t="s">
        <v>127</v>
      </c>
      <c r="E37" s="77" t="s">
        <v>128</v>
      </c>
      <c r="F37" s="77" t="s">
        <v>129</v>
      </c>
      <c r="G37" s="77" t="s">
        <v>130</v>
      </c>
      <c r="H37" s="77" t="s">
        <v>131</v>
      </c>
      <c r="I37" s="77" t="s">
        <v>132</v>
      </c>
      <c r="J37" s="78" t="s">
        <v>133</v>
      </c>
      <c r="K37" s="581" t="s">
        <v>206</v>
      </c>
      <c r="L37" s="894" t="s">
        <v>55</v>
      </c>
      <c r="M37" s="809"/>
      <c r="N37" s="268"/>
      <c r="O37" s="190"/>
      <c r="P37" s="191"/>
      <c r="Q37" s="191"/>
      <c r="R37" s="192"/>
      <c r="S37" s="192"/>
      <c r="T37" s="193"/>
      <c r="U37" s="194"/>
    </row>
    <row r="38" spans="1:22" ht="30.75" customHeight="1" thickTop="1" thickBot="1" x14ac:dyDescent="0.25">
      <c r="A38" s="818" t="s">
        <v>254</v>
      </c>
      <c r="B38" s="246" t="s">
        <v>27</v>
      </c>
      <c r="C38" s="178"/>
      <c r="D38" s="178"/>
      <c r="E38" s="178"/>
      <c r="F38" s="178"/>
      <c r="G38" s="178"/>
      <c r="H38" s="178"/>
      <c r="I38" s="178"/>
      <c r="J38" s="571"/>
      <c r="K38" s="574"/>
      <c r="L38" s="895" t="s">
        <v>56</v>
      </c>
      <c r="M38" s="604"/>
      <c r="N38" s="268"/>
      <c r="O38" s="190"/>
      <c r="P38" s="191"/>
      <c r="Q38" s="191"/>
      <c r="R38" s="192"/>
      <c r="S38" s="192"/>
      <c r="T38" s="193"/>
      <c r="U38" s="194"/>
      <c r="V38" s="379"/>
    </row>
    <row r="39" spans="1:22" ht="30" customHeight="1" thickTop="1" x14ac:dyDescent="0.2">
      <c r="A39" s="819"/>
      <c r="B39" s="247" t="s">
        <v>28</v>
      </c>
      <c r="C39" s="178"/>
      <c r="D39" s="178"/>
      <c r="E39" s="178"/>
      <c r="F39" s="178"/>
      <c r="G39" s="178"/>
      <c r="H39" s="178"/>
      <c r="I39" s="178"/>
      <c r="J39" s="573"/>
      <c r="K39" s="132"/>
      <c r="L39" s="895" t="s">
        <v>57</v>
      </c>
      <c r="M39" s="604"/>
      <c r="N39" s="268"/>
      <c r="O39" s="190"/>
      <c r="P39" s="191"/>
      <c r="Q39" s="191"/>
      <c r="R39" s="192"/>
      <c r="S39" s="192"/>
      <c r="T39" s="193"/>
      <c r="U39" s="194"/>
    </row>
    <row r="40" spans="1:22" ht="34.5" customHeight="1" x14ac:dyDescent="0.2">
      <c r="A40" s="819"/>
      <c r="B40" s="538" t="s">
        <v>203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4"/>
      <c r="N40" s="268"/>
      <c r="O40" s="190"/>
      <c r="P40" s="191"/>
      <c r="Q40" s="191"/>
      <c r="R40" s="192"/>
      <c r="S40" s="192"/>
      <c r="T40" s="193"/>
      <c r="U40" s="194"/>
    </row>
    <row r="41" spans="1:22" ht="32.25" customHeight="1" x14ac:dyDescent="0.2">
      <c r="A41" s="819"/>
      <c r="B41" s="247" t="s">
        <v>29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4"/>
      <c r="N41" s="268"/>
      <c r="O41" s="190"/>
      <c r="P41" s="191"/>
      <c r="Q41" s="191"/>
      <c r="R41" s="192"/>
      <c r="S41" s="192"/>
      <c r="T41" s="193"/>
      <c r="U41" s="194"/>
    </row>
    <row r="42" spans="1:22" ht="33" customHeight="1" thickBot="1" x14ac:dyDescent="0.25">
      <c r="A42" s="820"/>
      <c r="B42" s="248" t="s">
        <v>30</v>
      </c>
      <c r="C42" s="439"/>
      <c r="D42" s="439"/>
      <c r="E42" s="439"/>
      <c r="F42" s="439"/>
      <c r="G42" s="439"/>
      <c r="H42" s="439"/>
      <c r="I42" s="439"/>
      <c r="J42" s="544"/>
      <c r="K42" s="35"/>
      <c r="L42" s="895" t="s">
        <v>60</v>
      </c>
      <c r="M42" s="604"/>
      <c r="N42" s="268"/>
      <c r="O42" s="190"/>
      <c r="P42" s="191"/>
      <c r="Q42" s="191"/>
      <c r="R42" s="192"/>
      <c r="S42" s="192"/>
      <c r="T42" s="193"/>
      <c r="U42" s="194"/>
    </row>
    <row r="43" spans="1:22" ht="32.25" customHeight="1" thickTop="1" x14ac:dyDescent="0.2">
      <c r="A43" s="815" t="s">
        <v>252</v>
      </c>
      <c r="B43" s="246" t="s">
        <v>27</v>
      </c>
      <c r="C43" s="4"/>
      <c r="D43" s="5"/>
      <c r="E43" s="5"/>
      <c r="F43" s="5"/>
      <c r="G43" s="5"/>
      <c r="H43" s="5"/>
      <c r="I43" s="5"/>
      <c r="J43" s="571"/>
      <c r="K43" s="574"/>
      <c r="L43" s="895" t="s">
        <v>61</v>
      </c>
      <c r="M43" s="604"/>
      <c r="N43" s="268"/>
      <c r="O43" s="190"/>
      <c r="P43" s="191"/>
      <c r="Q43" s="191"/>
      <c r="R43" s="192"/>
      <c r="S43" s="192"/>
      <c r="T43" s="193"/>
      <c r="U43" s="194"/>
    </row>
    <row r="44" spans="1:22" ht="36" customHeight="1" x14ac:dyDescent="0.2">
      <c r="A44" s="816"/>
      <c r="B44" s="247" t="s">
        <v>28</v>
      </c>
      <c r="C44" s="56"/>
      <c r="D44" s="178"/>
      <c r="E44" s="178"/>
      <c r="F44" s="178"/>
      <c r="G44" s="178"/>
      <c r="H44" s="178"/>
      <c r="I44" s="178"/>
      <c r="J44" s="573"/>
      <c r="K44" s="132"/>
      <c r="L44" s="895" t="s">
        <v>62</v>
      </c>
      <c r="M44" s="604"/>
      <c r="N44" s="268"/>
      <c r="O44" s="190"/>
      <c r="P44" s="191"/>
      <c r="Q44" s="191"/>
      <c r="R44" s="192"/>
      <c r="S44" s="192"/>
      <c r="T44" s="193"/>
      <c r="U44" s="194"/>
    </row>
    <row r="45" spans="1:22" ht="34.5" customHeight="1" x14ac:dyDescent="0.2">
      <c r="A45" s="816"/>
      <c r="B45" s="538" t="s">
        <v>203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4"/>
      <c r="N45" s="268"/>
      <c r="O45" s="190"/>
      <c r="P45" s="191"/>
      <c r="Q45" s="191"/>
      <c r="R45" s="192"/>
      <c r="S45" s="192"/>
      <c r="T45" s="193"/>
      <c r="U45" s="194"/>
    </row>
    <row r="46" spans="1:22" ht="30" customHeight="1" x14ac:dyDescent="0.2">
      <c r="A46" s="816"/>
      <c r="B46" s="247" t="s">
        <v>29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4"/>
      <c r="N46" s="268"/>
      <c r="O46" s="190"/>
      <c r="P46" s="191"/>
      <c r="Q46" s="191"/>
      <c r="R46" s="192"/>
      <c r="S46" s="192"/>
      <c r="T46" s="193"/>
      <c r="U46" s="194"/>
    </row>
    <row r="47" spans="1:22" ht="31.5" customHeight="1" thickBot="1" x14ac:dyDescent="0.25">
      <c r="A47" s="817"/>
      <c r="B47" s="248" t="s">
        <v>30</v>
      </c>
      <c r="C47" s="440"/>
      <c r="D47" s="93"/>
      <c r="E47" s="93"/>
      <c r="F47" s="93"/>
      <c r="G47" s="93"/>
      <c r="H47" s="93"/>
      <c r="I47" s="93"/>
      <c r="J47" s="544"/>
      <c r="K47" s="572"/>
      <c r="L47" s="895" t="s">
        <v>65</v>
      </c>
      <c r="M47" s="604"/>
      <c r="N47" s="268"/>
      <c r="O47" s="190"/>
      <c r="P47" s="191"/>
      <c r="Q47" s="191"/>
      <c r="R47" s="192"/>
      <c r="S47" s="192"/>
      <c r="T47" s="193"/>
      <c r="U47" s="194"/>
    </row>
    <row r="48" spans="1:22" ht="36.75" customHeight="1" thickTop="1" thickBot="1" x14ac:dyDescent="0.25">
      <c r="K48" s="8"/>
      <c r="L48" s="1083" t="s">
        <v>66</v>
      </c>
      <c r="M48" s="806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1128" t="s">
        <v>24</v>
      </c>
      <c r="M49" s="1129"/>
      <c r="N49" s="269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/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235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507"/>
      <c r="Z57" s="507"/>
      <c r="AA57" s="507"/>
      <c r="AB57" s="507"/>
      <c r="AC57" s="507"/>
      <c r="AD57" s="507"/>
      <c r="AE57" s="507"/>
      <c r="AF57" s="507"/>
      <c r="AG57" s="507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507"/>
      <c r="Z58" s="507"/>
      <c r="AA58" s="507"/>
      <c r="AB58" s="510"/>
      <c r="AC58" s="510"/>
      <c r="AD58" s="507"/>
      <c r="AE58" s="510"/>
      <c r="AF58" s="507"/>
      <c r="AG58" s="507"/>
    </row>
    <row r="59" spans="1:33" ht="29.25" customHeight="1" thickTop="1" thickBot="1" x14ac:dyDescent="0.25">
      <c r="K59" s="741" t="s">
        <v>251</v>
      </c>
      <c r="L59" s="329" t="s">
        <v>7</v>
      </c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783"/>
      <c r="X59" s="290" t="s">
        <v>108</v>
      </c>
      <c r="Y59" s="507"/>
      <c r="Z59" s="507"/>
      <c r="AA59" s="507"/>
      <c r="AB59" s="511"/>
      <c r="AC59" s="511"/>
      <c r="AD59" s="507"/>
      <c r="AE59" s="511"/>
      <c r="AF59" s="507"/>
      <c r="AG59" s="507"/>
    </row>
    <row r="60" spans="1:33" ht="27.75" customHeight="1" thickTop="1" x14ac:dyDescent="0.2">
      <c r="K60" s="742"/>
      <c r="L60" s="11" t="s">
        <v>71</v>
      </c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784" t="s">
        <v>259</v>
      </c>
      <c r="X60" s="321" t="s">
        <v>73</v>
      </c>
      <c r="Y60" s="507"/>
      <c r="Z60" s="507"/>
      <c r="AA60" s="507"/>
      <c r="AB60" s="507"/>
      <c r="AC60" s="507"/>
      <c r="AD60" s="507"/>
      <c r="AE60" s="507"/>
      <c r="AF60" s="507"/>
      <c r="AG60" s="507"/>
    </row>
    <row r="61" spans="1:33" ht="27" customHeight="1" x14ac:dyDescent="0.2">
      <c r="K61" s="743" t="s">
        <v>252</v>
      </c>
      <c r="L61" s="11" t="s">
        <v>7</v>
      </c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785"/>
      <c r="X61" s="289" t="s">
        <v>107</v>
      </c>
      <c r="Y61" s="507"/>
      <c r="Z61" s="507"/>
      <c r="AA61" s="507"/>
      <c r="AB61" s="510"/>
      <c r="AC61" s="510"/>
      <c r="AD61" s="507"/>
      <c r="AE61" s="510"/>
      <c r="AF61" s="507"/>
      <c r="AG61" s="507"/>
    </row>
    <row r="62" spans="1:33" ht="27.75" customHeight="1" thickBot="1" x14ac:dyDescent="0.25">
      <c r="K62" s="744"/>
      <c r="L62" s="283" t="s">
        <v>71</v>
      </c>
      <c r="M62" s="508"/>
      <c r="N62" s="508"/>
      <c r="O62" s="508"/>
      <c r="P62" s="508"/>
      <c r="Q62" s="508"/>
      <c r="R62" s="508"/>
      <c r="S62" s="508"/>
      <c r="T62" s="508"/>
      <c r="U62" s="508"/>
      <c r="V62" s="508"/>
      <c r="W62" s="786"/>
      <c r="X62" s="290" t="s">
        <v>108</v>
      </c>
      <c r="Y62" s="507"/>
      <c r="Z62" s="507"/>
      <c r="AA62" s="507"/>
      <c r="AB62" s="511"/>
      <c r="AC62" s="511"/>
      <c r="AD62" s="507"/>
      <c r="AE62" s="511"/>
      <c r="AF62" s="507"/>
      <c r="AG62" s="507"/>
    </row>
    <row r="63" spans="1:33" ht="26.25" customHeight="1" thickTop="1" x14ac:dyDescent="0.2">
      <c r="K63" s="607" t="s">
        <v>5</v>
      </c>
      <c r="L63" s="85" t="s">
        <v>7</v>
      </c>
      <c r="M63" s="90">
        <f>M59+M61</f>
        <v>0</v>
      </c>
      <c r="N63" s="90">
        <f t="shared" ref="N63:V64" si="7">N59+N61</f>
        <v>0</v>
      </c>
      <c r="O63" s="90">
        <f t="shared" si="7"/>
        <v>0</v>
      </c>
      <c r="P63" s="90">
        <f t="shared" si="7"/>
        <v>0</v>
      </c>
      <c r="Q63" s="90">
        <f t="shared" si="7"/>
        <v>0</v>
      </c>
      <c r="R63" s="90">
        <f t="shared" si="7"/>
        <v>0</v>
      </c>
      <c r="S63" s="90">
        <f t="shared" si="7"/>
        <v>0</v>
      </c>
      <c r="T63" s="90">
        <f t="shared" si="7"/>
        <v>0</v>
      </c>
      <c r="U63" s="90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88">
        <f>M60+M62</f>
        <v>0</v>
      </c>
      <c r="N64" s="88">
        <f t="shared" si="7"/>
        <v>0</v>
      </c>
      <c r="O64" s="88">
        <f t="shared" si="7"/>
        <v>0</v>
      </c>
      <c r="P64" s="88">
        <f t="shared" si="7"/>
        <v>0</v>
      </c>
      <c r="Q64" s="88">
        <f t="shared" si="7"/>
        <v>0</v>
      </c>
      <c r="R64" s="88">
        <f t="shared" si="7"/>
        <v>0</v>
      </c>
      <c r="S64" s="88">
        <f t="shared" si="7"/>
        <v>0</v>
      </c>
      <c r="T64" s="88">
        <f t="shared" si="7"/>
        <v>0</v>
      </c>
      <c r="U64" s="88">
        <f t="shared" si="7"/>
        <v>0</v>
      </c>
      <c r="V64" s="89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4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2" customHeight="1" thickTop="1" thickBot="1" x14ac:dyDescent="0.25">
      <c r="K67" s="260" t="s">
        <v>1</v>
      </c>
      <c r="L67" s="330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9" t="s">
        <v>7</v>
      </c>
      <c r="M68" s="508"/>
      <c r="N68" s="508"/>
      <c r="O68" s="508"/>
      <c r="P68" s="508"/>
      <c r="Q68" s="508"/>
      <c r="R68" s="508"/>
      <c r="S68" s="508"/>
      <c r="T68" s="508"/>
      <c r="U68" s="508"/>
      <c r="V68" s="508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508"/>
      <c r="N69" s="508"/>
      <c r="O69" s="508"/>
      <c r="P69" s="508"/>
      <c r="Q69" s="508"/>
      <c r="R69" s="508"/>
      <c r="S69" s="508"/>
      <c r="T69" s="508"/>
      <c r="U69" s="508"/>
      <c r="V69" s="508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508"/>
      <c r="N70" s="508"/>
      <c r="O70" s="508"/>
      <c r="P70" s="508"/>
      <c r="Q70" s="508"/>
      <c r="R70" s="508"/>
      <c r="S70" s="508"/>
      <c r="T70" s="508"/>
      <c r="U70" s="508"/>
      <c r="V70" s="508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283" t="s">
        <v>71</v>
      </c>
      <c r="M71" s="508"/>
      <c r="N71" s="508"/>
      <c r="O71" s="508"/>
      <c r="P71" s="508"/>
      <c r="Q71" s="508"/>
      <c r="R71" s="508"/>
      <c r="S71" s="508"/>
      <c r="T71" s="508"/>
      <c r="U71" s="508"/>
      <c r="V71" s="508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85" t="s">
        <v>7</v>
      </c>
      <c r="M72" s="90">
        <f>M68+M70</f>
        <v>0</v>
      </c>
      <c r="N72" s="90">
        <f t="shared" ref="N72:V73" si="8">N68+N70</f>
        <v>0</v>
      </c>
      <c r="O72" s="90">
        <f t="shared" si="8"/>
        <v>0</v>
      </c>
      <c r="P72" s="90">
        <f t="shared" si="8"/>
        <v>0</v>
      </c>
      <c r="Q72" s="90">
        <f t="shared" si="8"/>
        <v>0</v>
      </c>
      <c r="R72" s="90">
        <f t="shared" si="8"/>
        <v>0</v>
      </c>
      <c r="S72" s="90">
        <f t="shared" si="8"/>
        <v>0</v>
      </c>
      <c r="T72" s="90">
        <f t="shared" si="8"/>
        <v>0</v>
      </c>
      <c r="U72" s="422">
        <f t="shared" si="8"/>
        <v>0</v>
      </c>
      <c r="V72" s="424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88">
        <f>M69+M71</f>
        <v>0</v>
      </c>
      <c r="N73" s="88">
        <f t="shared" si="8"/>
        <v>0</v>
      </c>
      <c r="O73" s="88">
        <f t="shared" si="8"/>
        <v>0</v>
      </c>
      <c r="P73" s="88">
        <f t="shared" si="8"/>
        <v>0</v>
      </c>
      <c r="Q73" s="88">
        <f t="shared" si="8"/>
        <v>0</v>
      </c>
      <c r="R73" s="88">
        <f t="shared" si="8"/>
        <v>0</v>
      </c>
      <c r="S73" s="88">
        <f t="shared" si="8"/>
        <v>0</v>
      </c>
      <c r="T73" s="88">
        <f t="shared" si="8"/>
        <v>0</v>
      </c>
      <c r="U73" s="421">
        <f t="shared" si="8"/>
        <v>0</v>
      </c>
      <c r="V73" s="423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2.5" customHeight="1" thickTop="1" x14ac:dyDescent="0.45">
      <c r="K76" s="741" t="s">
        <v>251</v>
      </c>
      <c r="L76" s="275" t="s">
        <v>7</v>
      </c>
      <c r="M76" s="509"/>
      <c r="N76" s="509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17.25" customHeight="1" x14ac:dyDescent="0.45">
      <c r="K77" s="742"/>
      <c r="L77" s="11" t="s">
        <v>71</v>
      </c>
      <c r="M77" s="509"/>
      <c r="N77" s="509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20.25" customHeight="1" x14ac:dyDescent="0.45">
      <c r="K78" s="743" t="s">
        <v>252</v>
      </c>
      <c r="L78" s="11" t="s">
        <v>7</v>
      </c>
      <c r="M78" s="509"/>
      <c r="N78" s="509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8" customHeight="1" thickBot="1" x14ac:dyDescent="0.5">
      <c r="K79" s="744"/>
      <c r="L79" s="283" t="s">
        <v>71</v>
      </c>
      <c r="M79" s="509"/>
      <c r="N79" s="509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17.25" customHeight="1" thickTop="1" x14ac:dyDescent="0.45">
      <c r="K80" s="952" t="s">
        <v>5</v>
      </c>
      <c r="L80" s="275" t="s">
        <v>7</v>
      </c>
      <c r="M80" s="418">
        <f>M76+M78</f>
        <v>0</v>
      </c>
      <c r="N80" s="131">
        <f>N76+N78</f>
        <v>0</v>
      </c>
      <c r="O80" s="28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7.25" customHeight="1" thickBot="1" x14ac:dyDescent="0.5">
      <c r="K81" s="733"/>
      <c r="L81" s="283" t="s">
        <v>71</v>
      </c>
      <c r="M81" s="88">
        <f>M77+M79</f>
        <v>0</v>
      </c>
      <c r="N81" s="89">
        <f>N77+N79</f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L82" s="373"/>
      <c r="M82" s="373"/>
    </row>
    <row r="83" spans="1:22" ht="22.5" customHeight="1" x14ac:dyDescent="0.45">
      <c r="K83" s="1126" t="s">
        <v>240</v>
      </c>
      <c r="L83" s="1126"/>
      <c r="M83" s="1126"/>
      <c r="N83" s="1126"/>
      <c r="O83" s="1126"/>
      <c r="P83" s="1126"/>
    </row>
    <row r="84" spans="1:22" ht="19.5" customHeight="1" thickBot="1" x14ac:dyDescent="0.5">
      <c r="A84" s="641"/>
      <c r="B84" s="641"/>
      <c r="C84" s="641"/>
      <c r="D84" s="641"/>
      <c r="E84" s="641"/>
      <c r="F84" s="641"/>
      <c r="G84" s="377"/>
      <c r="H84" s="377"/>
      <c r="I84" s="377"/>
      <c r="J84" s="377"/>
    </row>
    <row r="85" spans="1:22" ht="19.5" customHeight="1" thickTop="1" x14ac:dyDescent="0.45">
      <c r="A85" s="81"/>
      <c r="B85" s="641"/>
      <c r="C85" s="641"/>
      <c r="D85" s="641"/>
      <c r="E85" s="641"/>
      <c r="F85" s="641"/>
      <c r="G85" s="655" t="s">
        <v>240</v>
      </c>
      <c r="H85" s="655"/>
      <c r="I85" s="655"/>
      <c r="J85" s="655"/>
      <c r="K85" s="1057" t="s">
        <v>152</v>
      </c>
      <c r="L85" s="855"/>
      <c r="M85" s="855"/>
      <c r="N85" s="855"/>
      <c r="O85" s="855"/>
      <c r="P85" s="856"/>
    </row>
    <row r="86" spans="1:22" ht="22.5" customHeight="1" thickBot="1" x14ac:dyDescent="0.5">
      <c r="A86" s="1032"/>
      <c r="B86" s="1033"/>
      <c r="C86" s="1033"/>
      <c r="D86" s="1033"/>
      <c r="E86" s="1033"/>
      <c r="F86" s="1033"/>
      <c r="G86" s="565"/>
      <c r="H86" s="1031"/>
      <c r="I86" s="1031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x14ac:dyDescent="0.45">
      <c r="A87" s="1127" t="s">
        <v>136</v>
      </c>
      <c r="B87" s="1127"/>
      <c r="C87" s="1127"/>
      <c r="D87" s="1127"/>
      <c r="E87" s="1127"/>
      <c r="F87" s="1127"/>
      <c r="G87" s="82"/>
      <c r="H87" s="1031"/>
      <c r="I87" s="1031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x14ac:dyDescent="0.45">
      <c r="A88" s="570" t="s">
        <v>137</v>
      </c>
      <c r="B88" s="857" t="s">
        <v>138</v>
      </c>
      <c r="C88" s="857"/>
      <c r="D88" s="857"/>
      <c r="E88" s="1098" t="s">
        <v>139</v>
      </c>
      <c r="F88" s="1098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22.5" customHeight="1" x14ac:dyDescent="0.45">
      <c r="A89" s="570">
        <v>1</v>
      </c>
      <c r="B89" s="857" t="s">
        <v>140</v>
      </c>
      <c r="C89" s="857"/>
      <c r="D89" s="857"/>
      <c r="E89" s="1098">
        <f>B33</f>
        <v>0</v>
      </c>
      <c r="F89" s="1098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(D117*5)/1000</f>
        <v>#DIV/0!</v>
      </c>
      <c r="P89" s="1036"/>
      <c r="R89" s="921"/>
      <c r="S89" s="921"/>
      <c r="T89" s="921"/>
    </row>
    <row r="90" spans="1:22" ht="18.75" customHeight="1" x14ac:dyDescent="0.45">
      <c r="A90" s="570">
        <v>2</v>
      </c>
      <c r="B90" s="857" t="s">
        <v>141</v>
      </c>
      <c r="C90" s="857"/>
      <c r="D90" s="857"/>
      <c r="E90" s="1124">
        <f>H4</f>
        <v>0</v>
      </c>
      <c r="F90" s="1124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18" customHeight="1" x14ac:dyDescent="0.45">
      <c r="A91" s="570">
        <v>3</v>
      </c>
      <c r="B91" s="857" t="s">
        <v>142</v>
      </c>
      <c r="C91" s="857"/>
      <c r="D91" s="857"/>
      <c r="E91" s="1098" t="e">
        <f>E89/E90</f>
        <v>#DIV/0!</v>
      </c>
      <c r="F91" s="1098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570">
        <v>4</v>
      </c>
      <c r="B92" s="857" t="s">
        <v>143</v>
      </c>
      <c r="C92" s="857"/>
      <c r="D92" s="857"/>
      <c r="E92" s="1123">
        <f>D33</f>
        <v>0</v>
      </c>
      <c r="F92" s="1123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18.75" customHeight="1" x14ac:dyDescent="0.45">
      <c r="A93" s="570">
        <v>5</v>
      </c>
      <c r="B93" s="857" t="s">
        <v>144</v>
      </c>
      <c r="C93" s="857"/>
      <c r="D93" s="857"/>
      <c r="E93" s="1123" t="e">
        <f>(D33/B33)*100</f>
        <v>#DIV/0!</v>
      </c>
      <c r="F93" s="1123"/>
      <c r="G93" s="82"/>
      <c r="H93" s="82"/>
      <c r="I93" s="82"/>
      <c r="J93" s="8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17.25" customHeight="1" x14ac:dyDescent="0.45">
      <c r="A94" s="570">
        <v>6</v>
      </c>
      <c r="B94" s="857" t="s">
        <v>145</v>
      </c>
      <c r="C94" s="857"/>
      <c r="D94" s="857"/>
      <c r="E94" s="1123" t="e">
        <f>(F33/B33)*100</f>
        <v>#DIV/0!</v>
      </c>
      <c r="F94" s="1123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18.75" customHeight="1" thickBot="1" x14ac:dyDescent="0.5">
      <c r="A95" s="570">
        <v>7</v>
      </c>
      <c r="B95" s="857" t="s">
        <v>146</v>
      </c>
      <c r="C95" s="857"/>
      <c r="D95" s="857"/>
      <c r="E95" s="1123" t="e">
        <f>(H33/B33)*100</f>
        <v>#DIV/0!</v>
      </c>
      <c r="F95" s="1123"/>
      <c r="G95" s="82"/>
      <c r="H95" s="82"/>
      <c r="I95" s="822"/>
      <c r="J95" s="82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0.25" customHeight="1" thickTop="1" x14ac:dyDescent="0.45">
      <c r="A96" s="570">
        <v>8</v>
      </c>
      <c r="B96" s="857" t="s">
        <v>147</v>
      </c>
      <c r="C96" s="857"/>
      <c r="D96" s="857"/>
      <c r="E96" s="1123" t="e">
        <f>(J33/B33)*100</f>
        <v>#DIV/0!</v>
      </c>
      <c r="F96" s="1123"/>
      <c r="G96" s="82"/>
      <c r="H96" s="82"/>
      <c r="I96" s="82"/>
      <c r="J96" s="82"/>
    </row>
    <row r="97" spans="1:16" ht="20.25" customHeight="1" thickBot="1" x14ac:dyDescent="0.5">
      <c r="A97" s="570">
        <v>9</v>
      </c>
      <c r="B97" s="857" t="s">
        <v>148</v>
      </c>
      <c r="C97" s="857"/>
      <c r="D97" s="857"/>
      <c r="E97" s="1123" t="e">
        <f>(B34/B33)*100</f>
        <v>#DIV/0!</v>
      </c>
      <c r="F97" s="1123"/>
      <c r="G97" s="82"/>
      <c r="H97" s="82"/>
      <c r="I97" s="82"/>
      <c r="J97" s="82"/>
    </row>
    <row r="98" spans="1:16" ht="24" customHeight="1" thickTop="1" x14ac:dyDescent="0.45">
      <c r="A98" s="570">
        <v>10</v>
      </c>
      <c r="B98" s="857" t="s">
        <v>149</v>
      </c>
      <c r="C98" s="857"/>
      <c r="D98" s="857"/>
      <c r="E98" s="1124" t="e">
        <f>((H33+B34)/J33)*100</f>
        <v>#DIV/0!</v>
      </c>
      <c r="F98" s="1124"/>
      <c r="G98" s="82"/>
      <c r="H98" s="82"/>
      <c r="I98" s="82"/>
      <c r="J98" s="82"/>
      <c r="K98" s="1062" t="s">
        <v>153</v>
      </c>
      <c r="L98" s="1063"/>
      <c r="M98" s="1063"/>
      <c r="N98" s="1063"/>
      <c r="O98" s="1063"/>
      <c r="P98" s="1064"/>
    </row>
    <row r="99" spans="1:16" ht="20.25" customHeight="1" thickBot="1" x14ac:dyDescent="0.5">
      <c r="A99" s="570">
        <v>11</v>
      </c>
      <c r="B99" s="857" t="s">
        <v>150</v>
      </c>
      <c r="C99" s="857"/>
      <c r="D99" s="857"/>
      <c r="E99" s="1123" t="e">
        <f>(O87-O100)/10</f>
        <v>#DIV/0!</v>
      </c>
      <c r="F99" s="1123"/>
      <c r="G99" s="82"/>
      <c r="H99" s="82"/>
      <c r="I99" s="82"/>
      <c r="J99" s="82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1" customHeight="1" thickTop="1" x14ac:dyDescent="0.45">
      <c r="A100" s="570">
        <v>12</v>
      </c>
      <c r="B100" s="857" t="s">
        <v>246</v>
      </c>
      <c r="C100" s="857"/>
      <c r="D100" s="857"/>
      <c r="E100" s="1123" t="e">
        <f>(D34/F34)*100</f>
        <v>#DIV/0!</v>
      </c>
      <c r="F100" s="1123"/>
      <c r="G100" s="82"/>
      <c r="H100" s="82"/>
      <c r="I100" s="82"/>
      <c r="J100" s="83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1" customHeight="1" x14ac:dyDescent="0.45">
      <c r="A101" s="570">
        <v>13</v>
      </c>
      <c r="B101" s="652" t="s">
        <v>247</v>
      </c>
      <c r="C101" s="652"/>
      <c r="D101" s="652"/>
      <c r="E101" s="1123" t="e">
        <f>(J30/H34)*100</f>
        <v>#DIV/0!</v>
      </c>
      <c r="F101" s="1123"/>
      <c r="G101" s="82"/>
      <c r="H101" s="82"/>
      <c r="I101" s="82"/>
      <c r="J101" s="83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1" customHeight="1" x14ac:dyDescent="0.45">
      <c r="A102" s="1">
        <v>14</v>
      </c>
      <c r="B102" s="1065" t="s">
        <v>151</v>
      </c>
      <c r="C102" s="1065"/>
      <c r="D102" s="1065"/>
      <c r="E102" s="1065" t="e">
        <f>(I4/H4)*100</f>
        <v>#DIV/0!</v>
      </c>
      <c r="F102" s="1065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5.5" customHeight="1" x14ac:dyDescent="0.45"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x14ac:dyDescent="0.45"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Bot="1" x14ac:dyDescent="0.5">
      <c r="A106" s="1053" t="s">
        <v>174</v>
      </c>
      <c r="B106" s="1053"/>
      <c r="C106" s="1053"/>
      <c r="D106" s="1053"/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thickBot="1" x14ac:dyDescent="0.5">
      <c r="A107" s="55" t="s">
        <v>137</v>
      </c>
      <c r="B107" s="1054" t="s">
        <v>174</v>
      </c>
      <c r="C107" s="1055"/>
      <c r="D107" s="33" t="s">
        <v>139</v>
      </c>
      <c r="G107" s="82"/>
      <c r="H107" s="82"/>
      <c r="I107" s="82"/>
      <c r="J107" s="82"/>
    </row>
    <row r="108" spans="1:16" ht="21" customHeight="1" thickTop="1" x14ac:dyDescent="0.45">
      <c r="A108" s="56">
        <v>1</v>
      </c>
      <c r="B108" s="852" t="s">
        <v>76</v>
      </c>
      <c r="C108" s="853"/>
      <c r="D108" s="427" t="e">
        <f>(L16/I13)*1000</f>
        <v>#DIV/0!</v>
      </c>
      <c r="G108" s="82"/>
      <c r="H108" s="82"/>
      <c r="I108" s="82"/>
      <c r="J108" s="82"/>
    </row>
    <row r="109" spans="1:16" ht="19.5" customHeight="1" x14ac:dyDescent="0.45">
      <c r="A109" s="56">
        <v>2</v>
      </c>
      <c r="B109" s="625" t="s">
        <v>77</v>
      </c>
      <c r="C109" s="624"/>
      <c r="D109" s="427" t="e">
        <f>(M16/(I14+I15))*1000</f>
        <v>#DIV/0!</v>
      </c>
      <c r="G109" s="82"/>
      <c r="H109" s="82"/>
      <c r="I109" s="82"/>
      <c r="J109" s="82"/>
    </row>
    <row r="110" spans="1:16" ht="24" customHeight="1" x14ac:dyDescent="0.45">
      <c r="A110" s="24">
        <v>3</v>
      </c>
      <c r="B110" s="625" t="s">
        <v>78</v>
      </c>
      <c r="C110" s="624"/>
      <c r="D110" s="427" t="e">
        <f>(N16/I16)*1000</f>
        <v>#DIV/0!</v>
      </c>
      <c r="G110" s="82"/>
      <c r="H110" s="82"/>
      <c r="I110" s="82"/>
      <c r="J110" s="82"/>
    </row>
    <row r="111" spans="1:16" ht="24" customHeight="1" x14ac:dyDescent="0.45">
      <c r="A111" s="24">
        <v>4</v>
      </c>
      <c r="B111" s="625" t="s">
        <v>79</v>
      </c>
      <c r="C111" s="624"/>
      <c r="D111" s="427" t="e">
        <f>(O16/I17)*1000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24">
        <v>5</v>
      </c>
      <c r="B112" s="625" t="s">
        <v>80</v>
      </c>
      <c r="C112" s="624"/>
      <c r="D112" s="427" t="e">
        <f>(P16/I18)*1000</f>
        <v>#DIV/0!</v>
      </c>
      <c r="E112" s="8"/>
      <c r="F112" s="8"/>
      <c r="G112" s="82"/>
      <c r="H112" s="82"/>
      <c r="I112" s="82"/>
      <c r="J112" s="82"/>
    </row>
    <row r="113" spans="1:10" ht="18.75" customHeight="1" x14ac:dyDescent="0.45">
      <c r="A113" s="24">
        <v>6</v>
      </c>
      <c r="B113" s="625" t="s">
        <v>81</v>
      </c>
      <c r="C113" s="624"/>
      <c r="D113" s="427" t="e">
        <f>(Q16/I19)*1000</f>
        <v>#DIV/0!</v>
      </c>
      <c r="E113" s="8"/>
      <c r="F113" s="8"/>
      <c r="G113" s="82"/>
      <c r="H113" s="82"/>
      <c r="I113" s="82"/>
      <c r="J113" s="82"/>
    </row>
    <row r="114" spans="1:10" ht="21" customHeight="1" x14ac:dyDescent="0.45">
      <c r="A114" s="51">
        <v>7</v>
      </c>
      <c r="B114" s="625" t="s">
        <v>82</v>
      </c>
      <c r="C114" s="624"/>
      <c r="D114" s="427" t="e">
        <f>(R16/I20)*1000</f>
        <v>#DIV/0!</v>
      </c>
      <c r="E114" s="92"/>
      <c r="F114" s="92"/>
      <c r="G114" s="82"/>
      <c r="H114" s="82"/>
      <c r="I114" s="82"/>
      <c r="J114" s="82"/>
    </row>
    <row r="115" spans="1:10" ht="21" customHeight="1" x14ac:dyDescent="0.2">
      <c r="A115" s="57">
        <v>8</v>
      </c>
      <c r="B115" s="848" t="s">
        <v>83</v>
      </c>
      <c r="C115" s="849"/>
      <c r="D115" s="427" t="e">
        <f>(S16/I21)*1000</f>
        <v>#DIV/0!</v>
      </c>
      <c r="E115" s="92"/>
      <c r="F115" s="92"/>
    </row>
    <row r="116" spans="1:10" ht="21" customHeight="1" x14ac:dyDescent="0.2">
      <c r="A116" s="577">
        <v>9</v>
      </c>
      <c r="B116" s="927" t="s">
        <v>245</v>
      </c>
      <c r="C116" s="928"/>
      <c r="D116" s="427" t="e">
        <f>(T16/I22)*1000</f>
        <v>#DIV/0!</v>
      </c>
      <c r="E116" s="579"/>
      <c r="F116" s="579"/>
    </row>
    <row r="117" spans="1:10" ht="18.75" customHeight="1" x14ac:dyDescent="0.2">
      <c r="A117" s="625" t="s">
        <v>175</v>
      </c>
      <c r="B117" s="623"/>
      <c r="C117" s="624"/>
      <c r="D117" s="428" t="e">
        <f>D108+D109+D110+D111+D112+D113+D114+D115</f>
        <v>#DIV/0!</v>
      </c>
      <c r="E117" s="8"/>
      <c r="F117" s="8"/>
    </row>
    <row r="118" spans="1:10" ht="21.75" customHeight="1" x14ac:dyDescent="0.2">
      <c r="A118" s="81"/>
      <c r="B118" s="750"/>
      <c r="C118" s="750"/>
      <c r="D118" s="750"/>
      <c r="E118" s="750"/>
      <c r="F118" s="750"/>
    </row>
    <row r="119" spans="1:10" ht="20.25" customHeight="1" x14ac:dyDescent="0.2">
      <c r="A119" s="81"/>
      <c r="B119" s="750"/>
      <c r="C119" s="750"/>
      <c r="D119" s="750"/>
      <c r="E119" s="750"/>
      <c r="F119" s="750"/>
    </row>
    <row r="120" spans="1:10" ht="17.25" customHeight="1" x14ac:dyDescent="0.2">
      <c r="A120" s="81"/>
      <c r="B120" s="750"/>
      <c r="C120" s="750"/>
      <c r="D120" s="750"/>
      <c r="E120" s="750"/>
      <c r="F120" s="750"/>
    </row>
    <row r="121" spans="1:10" ht="18" x14ac:dyDescent="0.2">
      <c r="A121" s="81"/>
      <c r="B121" s="750"/>
      <c r="C121" s="750"/>
      <c r="D121" s="750"/>
      <c r="E121" s="750"/>
      <c r="F121" s="750"/>
    </row>
  </sheetData>
  <mergeCells count="277">
    <mergeCell ref="K2:U2"/>
    <mergeCell ref="N33:T33"/>
    <mergeCell ref="C29:D29"/>
    <mergeCell ref="F29:G29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9:D9"/>
    <mergeCell ref="F9:G9"/>
    <mergeCell ref="C10:D10"/>
    <mergeCell ref="F10:G10"/>
    <mergeCell ref="C12:D12"/>
    <mergeCell ref="N3:O4"/>
    <mergeCell ref="P3:U3"/>
    <mergeCell ref="P4:Q4"/>
    <mergeCell ref="R4:S4"/>
    <mergeCell ref="A87:F87"/>
    <mergeCell ref="A43:A47"/>
    <mergeCell ref="A37:B37"/>
    <mergeCell ref="N35:O35"/>
    <mergeCell ref="P35:Q35"/>
    <mergeCell ref="K76:K77"/>
    <mergeCell ref="L49:M49"/>
    <mergeCell ref="L43:M43"/>
    <mergeCell ref="L44:M44"/>
    <mergeCell ref="L39:M39"/>
    <mergeCell ref="K85:P85"/>
    <mergeCell ref="L86:N86"/>
    <mergeCell ref="O86:P86"/>
    <mergeCell ref="L87:N87"/>
    <mergeCell ref="O87:P87"/>
    <mergeCell ref="I27:J27"/>
    <mergeCell ref="I28:J28"/>
    <mergeCell ref="Q24:R24"/>
    <mergeCell ref="Q25:R25"/>
    <mergeCell ref="K27:L27"/>
    <mergeCell ref="N27:R27"/>
    <mergeCell ref="A5:C5"/>
    <mergeCell ref="A6:A7"/>
    <mergeCell ref="O88:P88"/>
    <mergeCell ref="H86:I87"/>
    <mergeCell ref="O89:P89"/>
    <mergeCell ref="G85:J85"/>
    <mergeCell ref="K80:K81"/>
    <mergeCell ref="R80:T80"/>
    <mergeCell ref="R81:T81"/>
    <mergeCell ref="N29:R29"/>
    <mergeCell ref="I29:J29"/>
    <mergeCell ref="K68:K69"/>
    <mergeCell ref="N50:O50"/>
    <mergeCell ref="K72:K73"/>
    <mergeCell ref="L45:M45"/>
    <mergeCell ref="K59:K60"/>
    <mergeCell ref="L50:M50"/>
    <mergeCell ref="P50:Q50"/>
    <mergeCell ref="R50:S50"/>
    <mergeCell ref="K83:P83"/>
    <mergeCell ref="R78:T78"/>
    <mergeCell ref="E6:G6"/>
    <mergeCell ref="K3:K5"/>
    <mergeCell ref="F4:G4"/>
    <mergeCell ref="I25:J25"/>
    <mergeCell ref="R35:S35"/>
    <mergeCell ref="T35:U35"/>
    <mergeCell ref="K70:K71"/>
    <mergeCell ref="L47:M47"/>
    <mergeCell ref="L48:M48"/>
    <mergeCell ref="L37:M37"/>
    <mergeCell ref="L38:M38"/>
    <mergeCell ref="K61:K62"/>
    <mergeCell ref="T4:U4"/>
    <mergeCell ref="H6:J6"/>
    <mergeCell ref="K25:L25"/>
    <mergeCell ref="I7:J7"/>
    <mergeCell ref="L3:M4"/>
    <mergeCell ref="L41:M41"/>
    <mergeCell ref="L42:M42"/>
    <mergeCell ref="L35:M36"/>
    <mergeCell ref="F12:G12"/>
    <mergeCell ref="O12:O13"/>
    <mergeCell ref="P12:P13"/>
    <mergeCell ref="R22:S22"/>
    <mergeCell ref="O92:P92"/>
    <mergeCell ref="K28:L28"/>
    <mergeCell ref="N28:R28"/>
    <mergeCell ref="K78:K79"/>
    <mergeCell ref="L88:N88"/>
    <mergeCell ref="L89:N89"/>
    <mergeCell ref="R89:T89"/>
    <mergeCell ref="R75:T75"/>
    <mergeCell ref="R79:T79"/>
    <mergeCell ref="L46:M46"/>
    <mergeCell ref="K56:S56"/>
    <mergeCell ref="T50:U50"/>
    <mergeCell ref="U78:V78"/>
    <mergeCell ref="U79:V79"/>
    <mergeCell ref="U80:V80"/>
    <mergeCell ref="U81:V81"/>
    <mergeCell ref="U75:V75"/>
    <mergeCell ref="U76:V76"/>
    <mergeCell ref="U77:V77"/>
    <mergeCell ref="K63:K64"/>
    <mergeCell ref="K65:L65"/>
    <mergeCell ref="N30:R30"/>
    <mergeCell ref="R76:T76"/>
    <mergeCell ref="R77:T77"/>
    <mergeCell ref="L40:M40"/>
    <mergeCell ref="I9:J9"/>
    <mergeCell ref="I10:J10"/>
    <mergeCell ref="K23:L23"/>
    <mergeCell ref="N23:O23"/>
    <mergeCell ref="R20:S20"/>
    <mergeCell ref="S24:T24"/>
    <mergeCell ref="T19:U19"/>
    <mergeCell ref="I24:J24"/>
    <mergeCell ref="I26:J26"/>
    <mergeCell ref="C7:D7"/>
    <mergeCell ref="F7:G7"/>
    <mergeCell ref="C8:D8"/>
    <mergeCell ref="F8:G8"/>
    <mergeCell ref="I8:J8"/>
    <mergeCell ref="M19:O19"/>
    <mergeCell ref="L12:L13"/>
    <mergeCell ref="N31:R31"/>
    <mergeCell ref="K18:K20"/>
    <mergeCell ref="L18:O18"/>
    <mergeCell ref="L19:L20"/>
    <mergeCell ref="F23:G23"/>
    <mergeCell ref="I23:J23"/>
    <mergeCell ref="R21:S21"/>
    <mergeCell ref="C23:D23"/>
    <mergeCell ref="I12:J12"/>
    <mergeCell ref="M12:M13"/>
    <mergeCell ref="N12:N13"/>
    <mergeCell ref="R12:R13"/>
    <mergeCell ref="S12:S13"/>
    <mergeCell ref="T12:T13"/>
    <mergeCell ref="K24:L24"/>
    <mergeCell ref="B121:D121"/>
    <mergeCell ref="E121:F121"/>
    <mergeCell ref="B118:D118"/>
    <mergeCell ref="E118:F118"/>
    <mergeCell ref="B119:D119"/>
    <mergeCell ref="E119:F119"/>
    <mergeCell ref="A117:C117"/>
    <mergeCell ref="A84:F84"/>
    <mergeCell ref="B85:D85"/>
    <mergeCell ref="E85:F85"/>
    <mergeCell ref="A86:F86"/>
    <mergeCell ref="B96:D96"/>
    <mergeCell ref="E96:F96"/>
    <mergeCell ref="E90:F90"/>
    <mergeCell ref="B90:D90"/>
    <mergeCell ref="B107:C107"/>
    <mergeCell ref="A38:A42"/>
    <mergeCell ref="B108:C108"/>
    <mergeCell ref="B109:C109"/>
    <mergeCell ref="B110:C110"/>
    <mergeCell ref="B113:C113"/>
    <mergeCell ref="E95:F95"/>
    <mergeCell ref="E91:F91"/>
    <mergeCell ref="B112:C112"/>
    <mergeCell ref="B88:D88"/>
    <mergeCell ref="L106:N106"/>
    <mergeCell ref="E88:F88"/>
    <mergeCell ref="B93:D93"/>
    <mergeCell ref="E93:F93"/>
    <mergeCell ref="B89:D89"/>
    <mergeCell ref="E100:F100"/>
    <mergeCell ref="B101:D101"/>
    <mergeCell ref="E101:F101"/>
    <mergeCell ref="B102:D102"/>
    <mergeCell ref="E102:F102"/>
    <mergeCell ref="O106:P106"/>
    <mergeCell ref="L90:N90"/>
    <mergeCell ref="O90:P90"/>
    <mergeCell ref="L91:N91"/>
    <mergeCell ref="O91:P91"/>
    <mergeCell ref="L92:N92"/>
    <mergeCell ref="B92:D92"/>
    <mergeCell ref="E89:F89"/>
    <mergeCell ref="B91:D91"/>
    <mergeCell ref="L95:N95"/>
    <mergeCell ref="O104:P104"/>
    <mergeCell ref="L102:N102"/>
    <mergeCell ref="O94:P94"/>
    <mergeCell ref="L93:N93"/>
    <mergeCell ref="O93:P93"/>
    <mergeCell ref="L94:N94"/>
    <mergeCell ref="O102:P102"/>
    <mergeCell ref="L103:N103"/>
    <mergeCell ref="O103:P103"/>
    <mergeCell ref="L104:N104"/>
    <mergeCell ref="B94:D94"/>
    <mergeCell ref="E94:F94"/>
    <mergeCell ref="B95:D95"/>
    <mergeCell ref="E92:F92"/>
    <mergeCell ref="B115:C115"/>
    <mergeCell ref="B120:D120"/>
    <mergeCell ref="E120:F120"/>
    <mergeCell ref="I95:J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5:N105"/>
    <mergeCell ref="B114:C114"/>
    <mergeCell ref="A106:D106"/>
    <mergeCell ref="B97:D97"/>
    <mergeCell ref="E97:F97"/>
    <mergeCell ref="B98:D98"/>
    <mergeCell ref="E98:F98"/>
    <mergeCell ref="B99:D99"/>
    <mergeCell ref="E99:F99"/>
    <mergeCell ref="B111:C111"/>
    <mergeCell ref="O105:P105"/>
    <mergeCell ref="B100:D100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X12:X13"/>
    <mergeCell ref="Y12:Z13"/>
    <mergeCell ref="AA12:AB13"/>
    <mergeCell ref="X14:X15"/>
    <mergeCell ref="Y14:Z15"/>
    <mergeCell ref="AA14:AB15"/>
    <mergeCell ref="K11:K13"/>
    <mergeCell ref="Q12:Q13"/>
    <mergeCell ref="S25:T25"/>
    <mergeCell ref="L11:T11"/>
    <mergeCell ref="R19:S19"/>
    <mergeCell ref="T20:U20"/>
    <mergeCell ref="T21:U21"/>
    <mergeCell ref="U24:V24"/>
    <mergeCell ref="O25:P25"/>
    <mergeCell ref="T22:U22"/>
    <mergeCell ref="B116:C116"/>
    <mergeCell ref="B6:D6"/>
    <mergeCell ref="C11:D11"/>
    <mergeCell ref="F11:G11"/>
    <mergeCell ref="I11:J11"/>
    <mergeCell ref="AC72:AE72"/>
    <mergeCell ref="AC73:AE73"/>
    <mergeCell ref="X55:AB55"/>
    <mergeCell ref="AC55:AF55"/>
    <mergeCell ref="W56:X56"/>
    <mergeCell ref="W57:W59"/>
    <mergeCell ref="W60:W62"/>
    <mergeCell ref="W65:X65"/>
    <mergeCell ref="W66:W68"/>
    <mergeCell ref="W69:W71"/>
    <mergeCell ref="AC69:AE69"/>
    <mergeCell ref="AC70:AE70"/>
    <mergeCell ref="AC71:AE71"/>
    <mergeCell ref="Y32:AC32"/>
    <mergeCell ref="AC29:AD29"/>
    <mergeCell ref="AC30:AD30"/>
    <mergeCell ref="AC31:AD31"/>
    <mergeCell ref="U25:V25"/>
    <mergeCell ref="K26:L26"/>
  </mergeCells>
  <pageMargins left="0.7" right="0.7" top="0.75" bottom="0.75" header="0.3" footer="0.3"/>
  <pageSetup paperSize="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G120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875" customWidth="1"/>
    <col min="32" max="32" width="7.375" customWidth="1"/>
    <col min="33" max="33" width="5.12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225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312"/>
      <c r="G3" s="314"/>
      <c r="H3" s="313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315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7" t="s">
        <v>38</v>
      </c>
      <c r="M5" s="173" t="s">
        <v>39</v>
      </c>
      <c r="N5" s="173" t="s">
        <v>38</v>
      </c>
      <c r="O5" s="173" t="s">
        <v>39</v>
      </c>
      <c r="P5" s="173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443"/>
      <c r="Z5" s="443"/>
      <c r="AA5" s="443"/>
      <c r="AB5" s="474"/>
    </row>
    <row r="6" spans="1:33" ht="28.5" customHeight="1" thickTop="1" thickBot="1" x14ac:dyDescent="0.6">
      <c r="A6" s="799" t="s">
        <v>186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471"/>
      <c r="AA6" s="471"/>
      <c r="AB6" s="473"/>
    </row>
    <row r="7" spans="1:33" ht="22.5" customHeight="1" thickTop="1" thickBot="1" x14ac:dyDescent="0.45">
      <c r="A7" s="800"/>
      <c r="B7" s="218" t="s">
        <v>7</v>
      </c>
      <c r="C7" s="805" t="s">
        <v>114</v>
      </c>
      <c r="D7" s="806"/>
      <c r="E7" s="218" t="s">
        <v>7</v>
      </c>
      <c r="F7" s="805" t="s">
        <v>114</v>
      </c>
      <c r="G7" s="806"/>
      <c r="H7" s="218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19.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94">
        <f>B8+E8</f>
        <v>0</v>
      </c>
      <c r="I8" s="808">
        <f t="shared" ref="I8" si="0">C8+F8</f>
        <v>0</v>
      </c>
      <c r="J8" s="622"/>
      <c r="K8" s="324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78">
        <f>B9+E9</f>
        <v>0</v>
      </c>
      <c r="I9" s="625">
        <f>C9+F9</f>
        <v>0</v>
      </c>
      <c r="J9" s="626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389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389">
        <f t="shared" si="1"/>
        <v>0</v>
      </c>
      <c r="I11" s="625">
        <f t="shared" si="1"/>
        <v>0</v>
      </c>
      <c r="J11" s="626"/>
      <c r="K11" s="62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389">
        <f t="shared" si="1"/>
        <v>0</v>
      </c>
      <c r="I12" s="625">
        <f t="shared" si="1"/>
        <v>0</v>
      </c>
      <c r="J12" s="626"/>
      <c r="K12" s="1121"/>
      <c r="L12" s="1125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389">
        <f t="shared" si="1"/>
        <v>0</v>
      </c>
      <c r="I13" s="389">
        <f t="shared" si="1"/>
        <v>0</v>
      </c>
      <c r="J13" s="177">
        <f t="shared" ref="J13:J22" si="2">D13+G13</f>
        <v>0</v>
      </c>
      <c r="K13" s="1122"/>
      <c r="L13" s="630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389">
        <f t="shared" ref="H14:H29" si="3">B14+E14</f>
        <v>0</v>
      </c>
      <c r="I14" s="389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389">
        <f t="shared" si="3"/>
        <v>0</v>
      </c>
      <c r="I15" s="389">
        <f t="shared" si="4"/>
        <v>0</v>
      </c>
      <c r="J15" s="536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389">
        <f t="shared" si="3"/>
        <v>0</v>
      </c>
      <c r="I16" s="389">
        <f t="shared" si="4"/>
        <v>0</v>
      </c>
      <c r="J16" s="177">
        <f t="shared" si="2"/>
        <v>0</v>
      </c>
      <c r="K16" s="537" t="s">
        <v>113</v>
      </c>
      <c r="L16" s="55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3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389">
        <f t="shared" si="3"/>
        <v>0</v>
      </c>
      <c r="I17" s="389">
        <f t="shared" si="4"/>
        <v>0</v>
      </c>
      <c r="J17" s="177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389">
        <f t="shared" si="3"/>
        <v>0</v>
      </c>
      <c r="I18" s="389">
        <f t="shared" si="4"/>
        <v>0</v>
      </c>
      <c r="J18" s="177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389">
        <f t="shared" si="3"/>
        <v>0</v>
      </c>
      <c r="I19" s="389">
        <f t="shared" si="4"/>
        <v>0</v>
      </c>
      <c r="J19" s="177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389">
        <f t="shared" si="3"/>
        <v>0</v>
      </c>
      <c r="I20" s="399">
        <f t="shared" si="4"/>
        <v>0</v>
      </c>
      <c r="J20" s="176">
        <f t="shared" si="2"/>
        <v>0</v>
      </c>
      <c r="K20" s="609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389">
        <f t="shared" si="3"/>
        <v>0</v>
      </c>
      <c r="I21" s="441">
        <f>C21+F21</f>
        <v>0</v>
      </c>
      <c r="J21" s="176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389">
        <f t="shared" si="3"/>
        <v>0</v>
      </c>
      <c r="I22" s="530">
        <f>C22+F22</f>
        <v>0</v>
      </c>
      <c r="J22" s="176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389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0.2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389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18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389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19.5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389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19.5" customHeight="1" thickBot="1" x14ac:dyDescent="0.25">
      <c r="A27" s="231" t="s">
        <v>21</v>
      </c>
      <c r="B27" s="41"/>
      <c r="C27" s="600"/>
      <c r="D27" s="604"/>
      <c r="E27" s="443"/>
      <c r="F27" s="911"/>
      <c r="G27" s="624"/>
      <c r="H27" s="389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Top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178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" customHeight="1" thickTop="1" thickBot="1" x14ac:dyDescent="0.25">
      <c r="A29" s="231" t="s">
        <v>23</v>
      </c>
      <c r="B29" s="549"/>
      <c r="C29" s="600"/>
      <c r="D29" s="604"/>
      <c r="E29" s="434"/>
      <c r="F29" s="911"/>
      <c r="G29" s="624"/>
      <c r="H29" s="173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7.25" customHeight="1" thickTop="1" thickBot="1" x14ac:dyDescent="0.3">
      <c r="A30" s="388" t="s">
        <v>24</v>
      </c>
      <c r="B30" s="392">
        <f>SUM(B8:B29)</f>
        <v>0</v>
      </c>
      <c r="C30" s="392">
        <f>SUM(C8:C29)</f>
        <v>0</v>
      </c>
      <c r="D30" s="541">
        <f>SUM(D13:D22)</f>
        <v>0</v>
      </c>
      <c r="E30" s="392">
        <f>SUM(E8:E29)</f>
        <v>0</v>
      </c>
      <c r="F30" s="392">
        <f>SUM(F8:F29)</f>
        <v>0</v>
      </c>
      <c r="G30" s="26">
        <f>SUM(G13:G22)</f>
        <v>0</v>
      </c>
      <c r="H30" s="392">
        <f>SUM(H8:H29)</f>
        <v>0</v>
      </c>
      <c r="I30" s="392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20.25" customHeight="1" thickTop="1" x14ac:dyDescent="0.45"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389" t="s">
        <v>116</v>
      </c>
      <c r="B33" s="29">
        <f>H30+I30</f>
        <v>0</v>
      </c>
      <c r="C33" s="389" t="s">
        <v>117</v>
      </c>
      <c r="D33" s="29">
        <f>SUM(H8+H9+I8+I9)</f>
        <v>0</v>
      </c>
      <c r="E33" s="389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230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389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89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25"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I37" s="298"/>
      <c r="K37" s="8"/>
      <c r="L37" s="894" t="s">
        <v>55</v>
      </c>
      <c r="M37" s="622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913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1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1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1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1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1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1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1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1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1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1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703" t="s">
        <v>66</v>
      </c>
      <c r="M48" s="753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269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389" t="s">
        <v>113</v>
      </c>
      <c r="K51" s="8"/>
      <c r="L51" s="8"/>
    </row>
    <row r="52" spans="1:33" ht="23.25" customHeight="1" thickBot="1" x14ac:dyDescent="0.25">
      <c r="A52" s="389" t="s">
        <v>135</v>
      </c>
      <c r="B52" s="391">
        <f>SUM(C39:K43)</f>
        <v>0</v>
      </c>
      <c r="C52" s="391">
        <f>SUM(C44:K48)</f>
        <v>0</v>
      </c>
      <c r="D52" s="391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233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470"/>
      <c r="Z57" s="470"/>
      <c r="AA57" s="470"/>
      <c r="AB57" s="470"/>
      <c r="AC57" s="470"/>
      <c r="AD57" s="470"/>
      <c r="AE57" s="470"/>
      <c r="AF57" s="470"/>
      <c r="AG57" s="470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70"/>
      <c r="Z58" s="470"/>
      <c r="AA58" s="470"/>
      <c r="AB58" s="67"/>
      <c r="AC58" s="67"/>
      <c r="AD58" s="470"/>
      <c r="AE58" s="67"/>
      <c r="AF58" s="470"/>
      <c r="AG58" s="470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70"/>
      <c r="Z59" s="470"/>
      <c r="AA59" s="470"/>
      <c r="AB59" s="68"/>
      <c r="AC59" s="68"/>
      <c r="AD59" s="470"/>
      <c r="AE59" s="68"/>
      <c r="AF59" s="470"/>
      <c r="AG59" s="470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470"/>
      <c r="Z60" s="470"/>
      <c r="AA60" s="470"/>
      <c r="AB60" s="470"/>
      <c r="AC60" s="470"/>
      <c r="AD60" s="470"/>
      <c r="AE60" s="470"/>
      <c r="AF60" s="470"/>
      <c r="AG60" s="470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70"/>
      <c r="Z61" s="470"/>
      <c r="AA61" s="470"/>
      <c r="AB61" s="67"/>
      <c r="AC61" s="67"/>
      <c r="AD61" s="470"/>
      <c r="AE61" s="67"/>
      <c r="AF61" s="470"/>
      <c r="AG61" s="470"/>
    </row>
    <row r="62" spans="1:33" ht="27.75" customHeight="1" thickBot="1" x14ac:dyDescent="0.25">
      <c r="K62" s="744"/>
      <c r="L62" s="283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70"/>
      <c r="Z62" s="470"/>
      <c r="AA62" s="470"/>
      <c r="AB62" s="68"/>
      <c r="AC62" s="68"/>
      <c r="AD62" s="470"/>
      <c r="AE62" s="68"/>
      <c r="AF62" s="470"/>
      <c r="AG62" s="470"/>
    </row>
    <row r="63" spans="1:33" ht="26.25" customHeight="1" thickTop="1" x14ac:dyDescent="0.2">
      <c r="K63" s="607" t="s">
        <v>5</v>
      </c>
      <c r="L63" s="85" t="s">
        <v>7</v>
      </c>
      <c r="M63" s="90">
        <f>M59+M61</f>
        <v>0</v>
      </c>
      <c r="N63" s="90">
        <f t="shared" ref="N63:V64" si="7">N59+N61</f>
        <v>0</v>
      </c>
      <c r="O63" s="90">
        <f t="shared" si="7"/>
        <v>0</v>
      </c>
      <c r="P63" s="90">
        <f t="shared" si="7"/>
        <v>0</v>
      </c>
      <c r="Q63" s="90">
        <f t="shared" si="7"/>
        <v>0</v>
      </c>
      <c r="R63" s="90">
        <f t="shared" si="7"/>
        <v>0</v>
      </c>
      <c r="S63" s="90">
        <f t="shared" si="7"/>
        <v>0</v>
      </c>
      <c r="T63" s="90">
        <f t="shared" si="7"/>
        <v>0</v>
      </c>
      <c r="U63" s="90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88">
        <f>M60+M62</f>
        <v>0</v>
      </c>
      <c r="N64" s="88">
        <f t="shared" si="7"/>
        <v>0</v>
      </c>
      <c r="O64" s="88">
        <f t="shared" si="7"/>
        <v>0</v>
      </c>
      <c r="P64" s="88">
        <f t="shared" si="7"/>
        <v>0</v>
      </c>
      <c r="Q64" s="88">
        <f t="shared" si="7"/>
        <v>0</v>
      </c>
      <c r="R64" s="88">
        <f t="shared" si="7"/>
        <v>0</v>
      </c>
      <c r="S64" s="88">
        <f t="shared" si="7"/>
        <v>0</v>
      </c>
      <c r="T64" s="88">
        <f t="shared" si="7"/>
        <v>0</v>
      </c>
      <c r="U64" s="88">
        <f t="shared" si="7"/>
        <v>0</v>
      </c>
      <c r="V64" s="89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19.5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2.75" customHeight="1" thickTop="1" thickBot="1" x14ac:dyDescent="0.25">
      <c r="K67" s="305" t="s">
        <v>1</v>
      </c>
      <c r="L67" s="330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9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283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85" t="s">
        <v>7</v>
      </c>
      <c r="M72" s="90">
        <f>M68+M70</f>
        <v>0</v>
      </c>
      <c r="N72" s="90">
        <f t="shared" ref="N72:V73" si="8">N68+N70</f>
        <v>0</v>
      </c>
      <c r="O72" s="90">
        <f t="shared" si="8"/>
        <v>0</v>
      </c>
      <c r="P72" s="90">
        <f t="shared" si="8"/>
        <v>0</v>
      </c>
      <c r="Q72" s="90">
        <f t="shared" si="8"/>
        <v>0</v>
      </c>
      <c r="R72" s="90">
        <f t="shared" si="8"/>
        <v>0</v>
      </c>
      <c r="S72" s="90">
        <f t="shared" si="8"/>
        <v>0</v>
      </c>
      <c r="T72" s="90">
        <f t="shared" si="8"/>
        <v>0</v>
      </c>
      <c r="U72" s="422">
        <f t="shared" si="8"/>
        <v>0</v>
      </c>
      <c r="V72" s="424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88">
        <f>M69+M71</f>
        <v>0</v>
      </c>
      <c r="N73" s="88">
        <f t="shared" si="8"/>
        <v>0</v>
      </c>
      <c r="O73" s="88">
        <f t="shared" si="8"/>
        <v>0</v>
      </c>
      <c r="P73" s="88">
        <f t="shared" si="8"/>
        <v>0</v>
      </c>
      <c r="Q73" s="88">
        <f t="shared" si="8"/>
        <v>0</v>
      </c>
      <c r="R73" s="88">
        <f t="shared" si="8"/>
        <v>0</v>
      </c>
      <c r="S73" s="88">
        <f t="shared" si="8"/>
        <v>0</v>
      </c>
      <c r="T73" s="88">
        <f t="shared" si="8"/>
        <v>0</v>
      </c>
      <c r="U73" s="421">
        <f t="shared" si="8"/>
        <v>0</v>
      </c>
      <c r="V73" s="423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19.5" customHeight="1" thickTop="1" x14ac:dyDescent="0.45">
      <c r="K76" s="741" t="s">
        <v>251</v>
      </c>
      <c r="L76" s="275" t="s">
        <v>7</v>
      </c>
      <c r="M76" s="472"/>
      <c r="N76" s="472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19.5" customHeight="1" x14ac:dyDescent="0.45">
      <c r="K77" s="742"/>
      <c r="L77" s="11" t="s">
        <v>71</v>
      </c>
      <c r="M77" s="472"/>
      <c r="N77" s="472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18" customHeight="1" x14ac:dyDescent="0.45">
      <c r="K78" s="743" t="s">
        <v>252</v>
      </c>
      <c r="L78" s="11" t="s">
        <v>7</v>
      </c>
      <c r="M78" s="472"/>
      <c r="N78" s="472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7.25" customHeight="1" thickBot="1" x14ac:dyDescent="0.5">
      <c r="K79" s="744"/>
      <c r="L79" s="283" t="s">
        <v>71</v>
      </c>
      <c r="M79" s="472"/>
      <c r="N79" s="472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21" customHeight="1" thickTop="1" x14ac:dyDescent="0.45">
      <c r="K80" s="952" t="s">
        <v>5</v>
      </c>
      <c r="L80" s="275" t="s">
        <v>7</v>
      </c>
      <c r="M80" s="418">
        <f>M76+M78</f>
        <v>0</v>
      </c>
      <c r="N80" s="131">
        <f>N76+N78</f>
        <v>0</v>
      </c>
      <c r="O80" s="28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Bot="1" x14ac:dyDescent="0.5">
      <c r="K81" s="733"/>
      <c r="L81" s="283" t="s">
        <v>71</v>
      </c>
      <c r="M81" s="88">
        <f>M77+M79</f>
        <v>0</v>
      </c>
      <c r="N81" s="89">
        <f>N77+N79</f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A82" s="641"/>
      <c r="B82" s="641"/>
      <c r="C82" s="641"/>
      <c r="D82" s="641"/>
      <c r="E82" s="641"/>
      <c r="F82" s="641"/>
      <c r="G82" s="82"/>
      <c r="H82" s="82"/>
      <c r="I82" s="82"/>
      <c r="J82" s="82"/>
      <c r="L82" s="373"/>
      <c r="M82" s="373"/>
    </row>
    <row r="83" spans="1:22" ht="22.5" customHeight="1" x14ac:dyDescent="0.45">
      <c r="A83" s="564"/>
      <c r="B83" s="641"/>
      <c r="C83" s="641"/>
      <c r="D83" s="641"/>
      <c r="E83" s="641"/>
      <c r="F83" s="641"/>
      <c r="G83" s="666" t="s">
        <v>243</v>
      </c>
      <c r="H83" s="666"/>
      <c r="I83" s="666"/>
      <c r="J83" s="666"/>
      <c r="K83" s="1126" t="s">
        <v>240</v>
      </c>
      <c r="L83" s="1126"/>
      <c r="M83" s="1126"/>
      <c r="N83" s="1126"/>
      <c r="O83" s="1126"/>
    </row>
    <row r="84" spans="1:22" ht="19.5" customHeight="1" thickBot="1" x14ac:dyDescent="0.65">
      <c r="A84" s="1136"/>
      <c r="B84" s="1136"/>
      <c r="C84" s="1136"/>
      <c r="D84" s="1136"/>
      <c r="E84" s="1136"/>
      <c r="F84" s="1136"/>
      <c r="G84" s="565"/>
      <c r="H84" s="378"/>
      <c r="I84" s="378"/>
      <c r="J84" s="565"/>
    </row>
    <row r="85" spans="1:22" ht="19.5" customHeight="1" thickTop="1" x14ac:dyDescent="0.45">
      <c r="A85" s="641"/>
      <c r="B85" s="641"/>
      <c r="C85" s="641"/>
      <c r="D85" s="641"/>
      <c r="E85" s="641"/>
      <c r="F85" s="641"/>
      <c r="G85" s="565"/>
      <c r="H85" s="565"/>
      <c r="I85" s="565"/>
      <c r="J85" s="565"/>
      <c r="K85" s="855" t="s">
        <v>152</v>
      </c>
      <c r="L85" s="855"/>
      <c r="M85" s="855"/>
      <c r="N85" s="855"/>
      <c r="O85" s="855"/>
      <c r="P85" s="856"/>
    </row>
    <row r="86" spans="1:22" ht="21.75" customHeight="1" thickBot="1" x14ac:dyDescent="0.5">
      <c r="A86" s="568"/>
      <c r="B86" s="620"/>
      <c r="C86" s="620"/>
      <c r="D86" s="620"/>
      <c r="E86" s="1130"/>
      <c r="F86" s="1131"/>
      <c r="G86" s="82"/>
      <c r="H86" s="82"/>
      <c r="I86" s="82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x14ac:dyDescent="0.45">
      <c r="A87" s="1132" t="s">
        <v>136</v>
      </c>
      <c r="B87" s="1133"/>
      <c r="C87" s="1133"/>
      <c r="D87" s="1133"/>
      <c r="E87" s="1133"/>
      <c r="F87" s="1134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x14ac:dyDescent="0.45">
      <c r="A88" s="41" t="s">
        <v>137</v>
      </c>
      <c r="B88" s="600" t="s">
        <v>138</v>
      </c>
      <c r="C88" s="681"/>
      <c r="D88" s="604"/>
      <c r="E88" s="1035" t="s">
        <v>139</v>
      </c>
      <c r="F88" s="1036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24" customHeight="1" x14ac:dyDescent="0.45">
      <c r="A89" s="41">
        <v>1</v>
      </c>
      <c r="B89" s="600" t="s">
        <v>140</v>
      </c>
      <c r="C89" s="681"/>
      <c r="D89" s="604"/>
      <c r="E89" s="1085">
        <f>B33</f>
        <v>0</v>
      </c>
      <c r="F89" s="1086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(D115*5)/1000</f>
        <v>#DIV/0!</v>
      </c>
      <c r="P89" s="1036"/>
      <c r="R89" s="921"/>
      <c r="S89" s="921"/>
      <c r="T89" s="921"/>
    </row>
    <row r="90" spans="1:22" ht="18.75" customHeight="1" x14ac:dyDescent="0.45">
      <c r="A90" s="41">
        <v>2</v>
      </c>
      <c r="B90" s="600" t="s">
        <v>141</v>
      </c>
      <c r="C90" s="681"/>
      <c r="D90" s="604"/>
      <c r="E90" s="1047">
        <f>H4</f>
        <v>0</v>
      </c>
      <c r="F90" s="1048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18" customHeight="1" x14ac:dyDescent="0.45">
      <c r="A91" s="41">
        <v>3</v>
      </c>
      <c r="B91" s="600" t="s">
        <v>142</v>
      </c>
      <c r="C91" s="681"/>
      <c r="D91" s="604"/>
      <c r="E91" s="1047" t="e">
        <f>E89/E90</f>
        <v>#DIV/0!</v>
      </c>
      <c r="F91" s="1048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18.7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2"/>
      <c r="J93" s="82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17.25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18.75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589"/>
      <c r="J95" s="8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0.25" customHeight="1" thickTop="1" x14ac:dyDescent="0.45">
      <c r="A96" s="41">
        <v>8</v>
      </c>
      <c r="B96" s="600" t="s">
        <v>147</v>
      </c>
      <c r="C96" s="681"/>
      <c r="D96" s="604"/>
      <c r="E96" s="1035" t="e">
        <f>(J33/B33)*100</f>
        <v>#DIV/0!</v>
      </c>
      <c r="F96" s="1036"/>
      <c r="G96" s="82"/>
      <c r="H96" s="82"/>
      <c r="I96" s="82"/>
      <c r="J96" s="82"/>
    </row>
    <row r="97" spans="1:16" ht="20.25" customHeight="1" thickBot="1" x14ac:dyDescent="0.5">
      <c r="A97" s="41">
        <v>9</v>
      </c>
      <c r="B97" s="711" t="s">
        <v>148</v>
      </c>
      <c r="C97" s="712"/>
      <c r="D97" s="7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711" t="s">
        <v>149</v>
      </c>
      <c r="C98" s="712"/>
      <c r="D98" s="704"/>
      <c r="E98" s="1047" t="e">
        <f>((H33+B34)/J33)*100</f>
        <v>#DIV/0!</v>
      </c>
      <c r="F98" s="1048"/>
      <c r="G98" s="82"/>
      <c r="H98" s="82"/>
      <c r="I98" s="82"/>
      <c r="J98" s="83"/>
      <c r="K98" s="1062" t="s">
        <v>153</v>
      </c>
      <c r="L98" s="1063"/>
      <c r="M98" s="1063"/>
      <c r="N98" s="1063"/>
      <c r="O98" s="1063"/>
      <c r="P98" s="1064"/>
    </row>
    <row r="99" spans="1:16" ht="20.25" customHeight="1" thickBot="1" x14ac:dyDescent="0.5">
      <c r="A99" s="44">
        <v>11</v>
      </c>
      <c r="B99" s="848" t="s">
        <v>150</v>
      </c>
      <c r="C99" s="1056"/>
      <c r="D99" s="849"/>
      <c r="E99" s="1091" t="e">
        <f>(O87-O100)/10</f>
        <v>#DIV/0!</v>
      </c>
      <c r="F99" s="1092"/>
      <c r="G99" s="82"/>
      <c r="H99" s="82"/>
      <c r="I99" s="82"/>
      <c r="J99" s="83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1" customHeight="1" thickTop="1" x14ac:dyDescent="0.45">
      <c r="A100" s="311">
        <v>12</v>
      </c>
      <c r="B100" s="1135" t="s">
        <v>246</v>
      </c>
      <c r="C100" s="1135"/>
      <c r="D100" s="1135"/>
      <c r="E100" s="1135" t="e">
        <f>(D34/F34)*100</f>
        <v>#DIV/0!</v>
      </c>
      <c r="F100" s="1135"/>
      <c r="G100" s="82"/>
      <c r="H100" s="82"/>
      <c r="I100" s="82"/>
      <c r="J100" s="82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3.25" customHeight="1" x14ac:dyDescent="0.45">
      <c r="A101" s="311">
        <v>13</v>
      </c>
      <c r="B101" s="691" t="s">
        <v>247</v>
      </c>
      <c r="C101" s="692"/>
      <c r="D101" s="693"/>
      <c r="E101" s="691" t="e">
        <f>(J30/H34)*100</f>
        <v>#DIV/0!</v>
      </c>
      <c r="F101" s="693"/>
      <c r="G101" s="82"/>
      <c r="H101" s="82"/>
      <c r="I101" s="82"/>
      <c r="J101" s="82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1" customHeight="1" x14ac:dyDescent="0.45">
      <c r="A102" s="311">
        <v>14</v>
      </c>
      <c r="B102" s="691" t="s">
        <v>151</v>
      </c>
      <c r="C102" s="692"/>
      <c r="D102" s="693"/>
      <c r="E102" s="691" t="e">
        <f>(I4/H4)*100</f>
        <v>#DIV/0!</v>
      </c>
      <c r="F102" s="693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0.25" customHeight="1" thickBot="1" x14ac:dyDescent="0.5">
      <c r="A104" s="1053" t="s">
        <v>174</v>
      </c>
      <c r="B104" s="1053"/>
      <c r="C104" s="1053"/>
      <c r="D104" s="1053"/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thickTop="1" thickBot="1" x14ac:dyDescent="0.5">
      <c r="A105" s="55" t="s">
        <v>137</v>
      </c>
      <c r="B105" s="1054" t="s">
        <v>174</v>
      </c>
      <c r="C105" s="1055"/>
      <c r="D105" s="33" t="s">
        <v>139</v>
      </c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Top="1" thickBot="1" x14ac:dyDescent="0.5">
      <c r="A106" s="56">
        <v>1</v>
      </c>
      <c r="B106" s="852" t="s">
        <v>76</v>
      </c>
      <c r="C106" s="853"/>
      <c r="D106" s="427" t="e">
        <f>(L16/I13)*1000</f>
        <v>#DIV/0!</v>
      </c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x14ac:dyDescent="0.45">
      <c r="A107" s="56">
        <v>2</v>
      </c>
      <c r="B107" s="625" t="s">
        <v>77</v>
      </c>
      <c r="C107" s="624"/>
      <c r="D107" s="427" t="e">
        <f>(M16/(I14+I15))*1000</f>
        <v>#DIV/0!</v>
      </c>
      <c r="G107" s="82"/>
      <c r="H107" s="82"/>
      <c r="I107" s="82"/>
      <c r="J107" s="82"/>
    </row>
    <row r="108" spans="1:16" ht="21" customHeight="1" x14ac:dyDescent="0.45">
      <c r="A108" s="24">
        <v>3</v>
      </c>
      <c r="B108" s="625" t="s">
        <v>78</v>
      </c>
      <c r="C108" s="624"/>
      <c r="D108" s="427" t="e">
        <f>(N16/I16)*1000</f>
        <v>#DIV/0!</v>
      </c>
      <c r="G108" s="82"/>
      <c r="H108" s="82"/>
      <c r="I108" s="82"/>
      <c r="J108" s="82"/>
    </row>
    <row r="109" spans="1:16" ht="19.5" customHeight="1" x14ac:dyDescent="0.45">
      <c r="A109" s="24">
        <v>4</v>
      </c>
      <c r="B109" s="625" t="s">
        <v>79</v>
      </c>
      <c r="C109" s="624"/>
      <c r="D109" s="427" t="e">
        <f>(O16/I17)*1000</f>
        <v>#DIV/0!</v>
      </c>
      <c r="E109" s="8"/>
      <c r="F109" s="8"/>
      <c r="G109" s="82"/>
      <c r="H109" s="82"/>
      <c r="I109" s="82"/>
      <c r="J109" s="82"/>
    </row>
    <row r="110" spans="1:16" ht="24" customHeight="1" x14ac:dyDescent="0.45">
      <c r="A110" s="24">
        <v>5</v>
      </c>
      <c r="B110" s="625" t="s">
        <v>80</v>
      </c>
      <c r="C110" s="624"/>
      <c r="D110" s="427" t="e">
        <f>(P16/I18)*1000</f>
        <v>#DIV/0!</v>
      </c>
      <c r="E110" s="8"/>
      <c r="F110" s="8"/>
      <c r="G110" s="82"/>
      <c r="H110" s="82"/>
      <c r="I110" s="82"/>
      <c r="J110" s="82"/>
    </row>
    <row r="111" spans="1:16" ht="24" customHeight="1" x14ac:dyDescent="0.45">
      <c r="A111" s="24">
        <v>6</v>
      </c>
      <c r="B111" s="625" t="s">
        <v>81</v>
      </c>
      <c r="C111" s="624"/>
      <c r="D111" s="427" t="e">
        <f>(Q16/I19)*1000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51">
        <v>7</v>
      </c>
      <c r="B112" s="625" t="s">
        <v>82</v>
      </c>
      <c r="C112" s="624"/>
      <c r="D112" s="427" t="e">
        <f>(R16/I20)*1000</f>
        <v>#DIV/0!</v>
      </c>
      <c r="E112" s="92"/>
      <c r="F112" s="92"/>
      <c r="G112" s="82"/>
      <c r="H112" s="82"/>
      <c r="I112" s="82"/>
      <c r="J112" s="82"/>
    </row>
    <row r="113" spans="1:6" ht="18.75" customHeight="1" x14ac:dyDescent="0.2">
      <c r="A113" s="57">
        <v>8</v>
      </c>
      <c r="B113" s="848" t="s">
        <v>83</v>
      </c>
      <c r="C113" s="849"/>
      <c r="D113" s="427" t="e">
        <f>(S16/I21)*1000</f>
        <v>#DIV/0!</v>
      </c>
      <c r="E113" s="92"/>
      <c r="F113" s="92"/>
    </row>
    <row r="114" spans="1:6" ht="18.75" customHeight="1" x14ac:dyDescent="0.2">
      <c r="A114" s="577">
        <v>9</v>
      </c>
      <c r="B114" s="927" t="s">
        <v>245</v>
      </c>
      <c r="C114" s="928"/>
      <c r="D114" s="427" t="e">
        <f>(T16/I22)*1000</f>
        <v>#DIV/0!</v>
      </c>
      <c r="E114" s="579"/>
      <c r="F114" s="579"/>
    </row>
    <row r="115" spans="1:6" ht="21" customHeight="1" x14ac:dyDescent="0.2">
      <c r="A115" s="625" t="s">
        <v>175</v>
      </c>
      <c r="B115" s="623"/>
      <c r="C115" s="624"/>
      <c r="D115" s="428" t="e">
        <f>D106+D107+D108+D109+D110+D111+D112+D113</f>
        <v>#DIV/0!</v>
      </c>
      <c r="E115" s="8"/>
      <c r="F115" s="8"/>
    </row>
    <row r="116" spans="1:6" ht="21" customHeight="1" x14ac:dyDescent="0.2">
      <c r="A116" s="81"/>
      <c r="B116" s="750"/>
      <c r="C116" s="750"/>
      <c r="D116" s="750"/>
      <c r="E116" s="750"/>
      <c r="F116" s="750"/>
    </row>
    <row r="117" spans="1:6" ht="18.75" customHeight="1" x14ac:dyDescent="0.2">
      <c r="A117" s="81"/>
      <c r="B117" s="750"/>
      <c r="C117" s="750"/>
      <c r="D117" s="750"/>
      <c r="E117" s="750"/>
      <c r="F117" s="750"/>
    </row>
    <row r="118" spans="1:6" ht="21.75" customHeight="1" x14ac:dyDescent="0.2">
      <c r="A118" s="81"/>
      <c r="B118" s="750"/>
      <c r="C118" s="750"/>
      <c r="D118" s="750"/>
      <c r="E118" s="750"/>
      <c r="F118" s="750"/>
    </row>
    <row r="119" spans="1:6" ht="20.25" customHeight="1" x14ac:dyDescent="0.2">
      <c r="A119" s="81"/>
      <c r="B119" s="750"/>
      <c r="C119" s="750"/>
      <c r="D119" s="750"/>
      <c r="E119" s="750"/>
      <c r="F119" s="750"/>
    </row>
    <row r="120" spans="1:6" ht="17.25" customHeight="1" x14ac:dyDescent="0.2"/>
  </sheetData>
  <mergeCells count="279">
    <mergeCell ref="C28:D28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L105:N105"/>
    <mergeCell ref="K28:L28"/>
    <mergeCell ref="N28:R28"/>
    <mergeCell ref="I29:J29"/>
    <mergeCell ref="F29:G29"/>
    <mergeCell ref="F28:G28"/>
    <mergeCell ref="I8:J8"/>
    <mergeCell ref="O89:P89"/>
    <mergeCell ref="B98:D98"/>
    <mergeCell ref="E98:F98"/>
    <mergeCell ref="B99:D99"/>
    <mergeCell ref="E99:F99"/>
    <mergeCell ref="A104:D104"/>
    <mergeCell ref="B95:D95"/>
    <mergeCell ref="E95:F95"/>
    <mergeCell ref="B96:D96"/>
    <mergeCell ref="E96:F96"/>
    <mergeCell ref="B97:D97"/>
    <mergeCell ref="E97:F97"/>
    <mergeCell ref="L90:N90"/>
    <mergeCell ref="O90:P90"/>
    <mergeCell ref="L91:N91"/>
    <mergeCell ref="O91:P91"/>
    <mergeCell ref="L92:N92"/>
    <mergeCell ref="O92:P92"/>
    <mergeCell ref="L93:N93"/>
    <mergeCell ref="O93:P93"/>
    <mergeCell ref="O94:P94"/>
    <mergeCell ref="K85:P85"/>
    <mergeCell ref="C29:D29"/>
    <mergeCell ref="L3:M4"/>
    <mergeCell ref="N3:O4"/>
    <mergeCell ref="P3:U3"/>
    <mergeCell ref="P4:Q4"/>
    <mergeCell ref="R4:S4"/>
    <mergeCell ref="K2:U2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F8:G8"/>
    <mergeCell ref="F23:G23"/>
    <mergeCell ref="F24:G24"/>
    <mergeCell ref="F25:G25"/>
    <mergeCell ref="K26:L26"/>
    <mergeCell ref="C12:D12"/>
    <mergeCell ref="F12:G12"/>
    <mergeCell ref="I12:J12"/>
    <mergeCell ref="L11:T11"/>
    <mergeCell ref="K18:K20"/>
    <mergeCell ref="L18:O18"/>
    <mergeCell ref="L19:L20"/>
    <mergeCell ref="M19:O19"/>
    <mergeCell ref="R19:S19"/>
    <mergeCell ref="T19:U19"/>
    <mergeCell ref="T12:T13"/>
    <mergeCell ref="C11:D11"/>
    <mergeCell ref="F11:G11"/>
    <mergeCell ref="I11:J11"/>
    <mergeCell ref="K11:K13"/>
    <mergeCell ref="L12:L13"/>
    <mergeCell ref="M12:M13"/>
    <mergeCell ref="N12:N13"/>
    <mergeCell ref="O12:O13"/>
    <mergeCell ref="P12:P13"/>
    <mergeCell ref="I23:J23"/>
    <mergeCell ref="S25:T25"/>
    <mergeCell ref="U25:V25"/>
    <mergeCell ref="N29:R29"/>
    <mergeCell ref="I28:J28"/>
    <mergeCell ref="C27:D27"/>
    <mergeCell ref="F27:G27"/>
    <mergeCell ref="I27:J27"/>
    <mergeCell ref="K27:L27"/>
    <mergeCell ref="N27:R27"/>
    <mergeCell ref="K23:L23"/>
    <mergeCell ref="N23:O23"/>
    <mergeCell ref="C26:D26"/>
    <mergeCell ref="F26:G26"/>
    <mergeCell ref="I25:J25"/>
    <mergeCell ref="K25:L25"/>
    <mergeCell ref="O25:P25"/>
    <mergeCell ref="Q25:R25"/>
    <mergeCell ref="I26:J26"/>
    <mergeCell ref="C23:D23"/>
    <mergeCell ref="C24:D24"/>
    <mergeCell ref="C25:D25"/>
    <mergeCell ref="I24:J24"/>
    <mergeCell ref="K24:L24"/>
    <mergeCell ref="A38:B38"/>
    <mergeCell ref="L35:M36"/>
    <mergeCell ref="N35:O35"/>
    <mergeCell ref="P35:Q35"/>
    <mergeCell ref="W60:W62"/>
    <mergeCell ref="R35:S35"/>
    <mergeCell ref="T35:U35"/>
    <mergeCell ref="L41:M41"/>
    <mergeCell ref="L42:M42"/>
    <mergeCell ref="L43:M43"/>
    <mergeCell ref="L44:M44"/>
    <mergeCell ref="L45:M45"/>
    <mergeCell ref="L46:M46"/>
    <mergeCell ref="T50:U50"/>
    <mergeCell ref="L47:M47"/>
    <mergeCell ref="L48:M48"/>
    <mergeCell ref="L49:M49"/>
    <mergeCell ref="L37:M37"/>
    <mergeCell ref="L38:M38"/>
    <mergeCell ref="L39:M39"/>
    <mergeCell ref="L40:M40"/>
    <mergeCell ref="A44:A48"/>
    <mergeCell ref="B119:D119"/>
    <mergeCell ref="E119:F119"/>
    <mergeCell ref="B116:D116"/>
    <mergeCell ref="E116:F116"/>
    <mergeCell ref="B117:D117"/>
    <mergeCell ref="E117:F117"/>
    <mergeCell ref="A115:C115"/>
    <mergeCell ref="A82:F82"/>
    <mergeCell ref="B83:D83"/>
    <mergeCell ref="E83:F83"/>
    <mergeCell ref="A84:F84"/>
    <mergeCell ref="B94:D94"/>
    <mergeCell ref="E94:F94"/>
    <mergeCell ref="B89:D89"/>
    <mergeCell ref="E89:F89"/>
    <mergeCell ref="B90:D90"/>
    <mergeCell ref="E90:F90"/>
    <mergeCell ref="B91:D91"/>
    <mergeCell ref="E91:F91"/>
    <mergeCell ref="B112:C112"/>
    <mergeCell ref="B113:C113"/>
    <mergeCell ref="B118:D118"/>
    <mergeCell ref="E118:F118"/>
    <mergeCell ref="B86:D86"/>
    <mergeCell ref="B110:C110"/>
    <mergeCell ref="B111:C111"/>
    <mergeCell ref="B109:C109"/>
    <mergeCell ref="E88:F88"/>
    <mergeCell ref="B88:D88"/>
    <mergeCell ref="B105:C105"/>
    <mergeCell ref="B106:C106"/>
    <mergeCell ref="B107:C107"/>
    <mergeCell ref="B108:C108"/>
    <mergeCell ref="B100:D100"/>
    <mergeCell ref="E100:F100"/>
    <mergeCell ref="E101:F101"/>
    <mergeCell ref="E102:F102"/>
    <mergeCell ref="B101:D101"/>
    <mergeCell ref="B102:D102"/>
    <mergeCell ref="E86:F86"/>
    <mergeCell ref="B92:D92"/>
    <mergeCell ref="E92:F92"/>
    <mergeCell ref="B93:D93"/>
    <mergeCell ref="G83:J83"/>
    <mergeCell ref="K80:K81"/>
    <mergeCell ref="A85:F85"/>
    <mergeCell ref="A87:F87"/>
    <mergeCell ref="L94:N94"/>
    <mergeCell ref="I93:J93"/>
    <mergeCell ref="E93:F93"/>
    <mergeCell ref="O105:P105"/>
    <mergeCell ref="L88:N88"/>
    <mergeCell ref="O88:P88"/>
    <mergeCell ref="R89:T89"/>
    <mergeCell ref="K83:O83"/>
    <mergeCell ref="O86:P86"/>
    <mergeCell ref="L87:N87"/>
    <mergeCell ref="O87:P87"/>
    <mergeCell ref="L89:N89"/>
    <mergeCell ref="U78:V78"/>
    <mergeCell ref="U79:V79"/>
    <mergeCell ref="U80:V80"/>
    <mergeCell ref="U81:V81"/>
    <mergeCell ref="K78:K79"/>
    <mergeCell ref="R78:T78"/>
    <mergeCell ref="R79:T79"/>
    <mergeCell ref="L86:N86"/>
    <mergeCell ref="U75:V75"/>
    <mergeCell ref="U76:V76"/>
    <mergeCell ref="U77:V77"/>
    <mergeCell ref="R80:T80"/>
    <mergeCell ref="R81:T81"/>
    <mergeCell ref="K76:K77"/>
    <mergeCell ref="R76:T76"/>
    <mergeCell ref="R77:T77"/>
    <mergeCell ref="K70:K71"/>
    <mergeCell ref="K72:K73"/>
    <mergeCell ref="R75:T75"/>
    <mergeCell ref="L50:M50"/>
    <mergeCell ref="N50:O50"/>
    <mergeCell ref="P50:Q50"/>
    <mergeCell ref="R50:S50"/>
    <mergeCell ref="K56:S56"/>
    <mergeCell ref="K59:K60"/>
    <mergeCell ref="K61:K62"/>
    <mergeCell ref="K63:K64"/>
    <mergeCell ref="K65:L65"/>
    <mergeCell ref="K68:K69"/>
    <mergeCell ref="X55:AB55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N33:T33"/>
    <mergeCell ref="N31:R31"/>
    <mergeCell ref="N30:R30"/>
    <mergeCell ref="R21:S21"/>
    <mergeCell ref="T21:U21"/>
    <mergeCell ref="R20:S20"/>
    <mergeCell ref="Q12:Q13"/>
    <mergeCell ref="R12:R13"/>
    <mergeCell ref="S12:S13"/>
    <mergeCell ref="R22:S22"/>
    <mergeCell ref="T22:U22"/>
    <mergeCell ref="S24:T24"/>
    <mergeCell ref="U24:V24"/>
    <mergeCell ref="Q24:R24"/>
    <mergeCell ref="T20:U20"/>
    <mergeCell ref="K3:K5"/>
    <mergeCell ref="B114:C114"/>
    <mergeCell ref="B6:D6"/>
    <mergeCell ref="A39:A43"/>
    <mergeCell ref="AC73:AE73"/>
    <mergeCell ref="Y12:Z13"/>
    <mergeCell ref="AA12:AB13"/>
    <mergeCell ref="X14:X15"/>
    <mergeCell ref="Y14:Z15"/>
    <mergeCell ref="AA14:AB15"/>
    <mergeCell ref="Y32:AC32"/>
    <mergeCell ref="AC31:AD31"/>
    <mergeCell ref="AC29:AD29"/>
    <mergeCell ref="AC30:AD30"/>
    <mergeCell ref="W66:W68"/>
    <mergeCell ref="W69:W71"/>
    <mergeCell ref="AC69:AE69"/>
    <mergeCell ref="AC70:AE70"/>
    <mergeCell ref="AC71:AE71"/>
    <mergeCell ref="AC72:AE72"/>
    <mergeCell ref="AC55:AF55"/>
    <mergeCell ref="W56:X56"/>
    <mergeCell ref="W57:W59"/>
    <mergeCell ref="W65:X65"/>
  </mergeCells>
  <pageMargins left="0.7" right="0.7" top="0.75" bottom="0.75" header="0.3" footer="0.3"/>
  <pageSetup paperSize="9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4DE4A"/>
  </sheetPr>
  <dimension ref="A1:AG120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875" customWidth="1"/>
    <col min="32" max="32" width="7.375" customWidth="1"/>
    <col min="33" max="33" width="5.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224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20" t="s">
        <v>38</v>
      </c>
      <c r="M5" s="53" t="s">
        <v>39</v>
      </c>
      <c r="N5" s="53" t="s">
        <v>38</v>
      </c>
      <c r="O5" s="53" t="s">
        <v>39</v>
      </c>
      <c r="P5" s="53" t="s">
        <v>38</v>
      </c>
      <c r="Q5" s="53" t="s">
        <v>39</v>
      </c>
      <c r="R5" s="53" t="s">
        <v>38</v>
      </c>
      <c r="S5" s="53" t="s">
        <v>39</v>
      </c>
      <c r="T5" s="53" t="s">
        <v>38</v>
      </c>
      <c r="U5" s="54" t="s">
        <v>39</v>
      </c>
      <c r="X5" s="532" t="s">
        <v>249</v>
      </c>
      <c r="Y5" s="443"/>
      <c r="Z5" s="443"/>
      <c r="AA5" s="443"/>
      <c r="AB5" s="495"/>
    </row>
    <row r="6" spans="1:33" ht="28.5" customHeight="1" thickTop="1" thickBot="1" x14ac:dyDescent="0.6">
      <c r="A6" s="799" t="s">
        <v>186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492"/>
      <c r="AA6" s="492"/>
      <c r="AB6" s="494"/>
    </row>
    <row r="7" spans="1:33" ht="22.5" customHeight="1" thickTop="1" thickBot="1" x14ac:dyDescent="0.45">
      <c r="A7" s="800"/>
      <c r="B7" s="218" t="s">
        <v>7</v>
      </c>
      <c r="C7" s="805" t="s">
        <v>114</v>
      </c>
      <c r="D7" s="806"/>
      <c r="E7" s="218" t="s">
        <v>7</v>
      </c>
      <c r="F7" s="805" t="s">
        <v>114</v>
      </c>
      <c r="G7" s="806"/>
      <c r="H7" s="218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20.2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94">
        <f>B8+E8</f>
        <v>0</v>
      </c>
      <c r="I8" s="808">
        <f t="shared" ref="I8" si="0">C8+F8</f>
        <v>0</v>
      </c>
      <c r="J8" s="622"/>
      <c r="K8" s="31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78">
        <f>B9+E9</f>
        <v>0</v>
      </c>
      <c r="I9" s="1089">
        <f>C9+F9</f>
        <v>0</v>
      </c>
      <c r="J9" s="1090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389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389">
        <f t="shared" si="1"/>
        <v>0</v>
      </c>
      <c r="I11" s="625">
        <f t="shared" si="1"/>
        <v>0</v>
      </c>
      <c r="J11" s="626"/>
      <c r="K11" s="60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389">
        <f t="shared" si="1"/>
        <v>0</v>
      </c>
      <c r="I12" s="625">
        <f t="shared" si="1"/>
        <v>0</v>
      </c>
      <c r="J12" s="626"/>
      <c r="K12" s="608"/>
      <c r="L12" s="1034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389">
        <f t="shared" si="1"/>
        <v>0</v>
      </c>
      <c r="I13" s="389">
        <f t="shared" si="1"/>
        <v>0</v>
      </c>
      <c r="J13" s="177">
        <f t="shared" ref="J13:J22" si="2">D13+G13</f>
        <v>0</v>
      </c>
      <c r="K13" s="628"/>
      <c r="L13" s="998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389">
        <f t="shared" ref="H14:H29" si="3">B14+E14</f>
        <v>0</v>
      </c>
      <c r="I14" s="389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389">
        <f t="shared" si="3"/>
        <v>0</v>
      </c>
      <c r="I15" s="389">
        <f t="shared" si="4"/>
        <v>0</v>
      </c>
      <c r="J15" s="177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389">
        <f t="shared" si="3"/>
        <v>0</v>
      </c>
      <c r="I16" s="389">
        <f t="shared" si="4"/>
        <v>0</v>
      </c>
      <c r="J16" s="177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389">
        <f t="shared" si="3"/>
        <v>0</v>
      </c>
      <c r="I17" s="389">
        <f t="shared" si="4"/>
        <v>0</v>
      </c>
      <c r="J17" s="177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389">
        <f t="shared" si="3"/>
        <v>0</v>
      </c>
      <c r="I18" s="389">
        <f t="shared" si="4"/>
        <v>0</v>
      </c>
      <c r="J18" s="177">
        <f t="shared" si="2"/>
        <v>0</v>
      </c>
      <c r="K18" s="627" t="s">
        <v>1</v>
      </c>
      <c r="L18" s="906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389">
        <f t="shared" si="3"/>
        <v>0</v>
      </c>
      <c r="I19" s="389">
        <f t="shared" si="4"/>
        <v>0</v>
      </c>
      <c r="J19" s="177">
        <f t="shared" si="2"/>
        <v>0</v>
      </c>
      <c r="K19" s="1121"/>
      <c r="L19" s="907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389">
        <f t="shared" si="3"/>
        <v>0</v>
      </c>
      <c r="I20" s="389">
        <f t="shared" si="4"/>
        <v>0</v>
      </c>
      <c r="J20" s="177">
        <f t="shared" si="2"/>
        <v>0</v>
      </c>
      <c r="K20" s="1121"/>
      <c r="L20" s="908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389">
        <f t="shared" si="3"/>
        <v>0</v>
      </c>
      <c r="I21" s="389">
        <f t="shared" si="4"/>
        <v>0</v>
      </c>
      <c r="J21" s="536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389">
        <f t="shared" si="3"/>
        <v>0</v>
      </c>
      <c r="I22" s="526">
        <f t="shared" si="4"/>
        <v>0</v>
      </c>
      <c r="J22" s="536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389">
        <f t="shared" si="3"/>
        <v>0</v>
      </c>
      <c r="I23" s="625">
        <f t="shared" si="4"/>
        <v>0</v>
      </c>
      <c r="J23" s="626"/>
      <c r="K23" s="1137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0.2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389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18.75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389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0.25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389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20.2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389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389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.75" customHeight="1" thickTop="1" thickBot="1" x14ac:dyDescent="0.25">
      <c r="A29" s="262" t="s">
        <v>23</v>
      </c>
      <c r="B29" s="549"/>
      <c r="C29" s="600"/>
      <c r="D29" s="604"/>
      <c r="E29" s="434"/>
      <c r="F29" s="911"/>
      <c r="G29" s="624"/>
      <c r="H29" s="173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8.75" customHeight="1" thickTop="1" thickBot="1" x14ac:dyDescent="0.3">
      <c r="A30" s="393" t="s">
        <v>24</v>
      </c>
      <c r="B30" s="392">
        <f>SUM(B8:B29)</f>
        <v>0</v>
      </c>
      <c r="C30" s="392">
        <f>SUM(C8:C29)</f>
        <v>0</v>
      </c>
      <c r="D30" s="541">
        <f>SUM(D13:D22)</f>
        <v>0</v>
      </c>
      <c r="E30" s="392">
        <f>SUM(E8:E29)</f>
        <v>0</v>
      </c>
      <c r="F30" s="392">
        <f>SUM(F8:F29)</f>
        <v>0</v>
      </c>
      <c r="G30" s="26">
        <f>SUM(G13:G22)</f>
        <v>0</v>
      </c>
      <c r="H30" s="392">
        <f>SUM(H8:H29)</f>
        <v>0</v>
      </c>
      <c r="I30" s="392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21" customHeight="1" thickTop="1" x14ac:dyDescent="0.45"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2"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3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230</v>
      </c>
      <c r="O33" s="663"/>
      <c r="P33" s="663"/>
      <c r="Q33" s="663"/>
      <c r="R33" s="663"/>
      <c r="S33" s="663"/>
      <c r="T33" s="663"/>
    </row>
    <row r="34" spans="1:23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4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3" ht="58.5" customHeight="1" thickTop="1" thickBot="1" x14ac:dyDescent="0.25"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3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3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K37" s="8"/>
      <c r="L37" s="602" t="s">
        <v>55</v>
      </c>
      <c r="M37" s="603"/>
      <c r="N37" s="268"/>
      <c r="O37" s="190"/>
      <c r="P37" s="191"/>
      <c r="Q37" s="191"/>
      <c r="R37" s="192"/>
      <c r="S37" s="192"/>
      <c r="T37" s="193"/>
      <c r="U37" s="194"/>
    </row>
    <row r="38" spans="1:23" ht="30.75" customHeight="1" thickTop="1" thickBot="1" x14ac:dyDescent="0.25">
      <c r="A38" s="912" t="s">
        <v>134</v>
      </c>
      <c r="B38" s="1044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1"/>
      <c r="N38" s="268"/>
      <c r="O38" s="190"/>
      <c r="P38" s="191"/>
      <c r="Q38" s="191"/>
      <c r="R38" s="192"/>
      <c r="S38" s="192"/>
      <c r="T38" s="193"/>
      <c r="U38" s="194"/>
    </row>
    <row r="39" spans="1:23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1"/>
      <c r="N39" s="268"/>
      <c r="O39" s="190"/>
      <c r="P39" s="191"/>
      <c r="Q39" s="191"/>
      <c r="R39" s="192"/>
      <c r="S39" s="192"/>
      <c r="T39" s="193"/>
      <c r="U39" s="194"/>
    </row>
    <row r="40" spans="1:23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1"/>
      <c r="N40" s="268"/>
      <c r="O40" s="190"/>
      <c r="P40" s="191"/>
      <c r="Q40" s="191"/>
      <c r="R40" s="192"/>
      <c r="S40" s="192"/>
      <c r="T40" s="193"/>
      <c r="U40" s="194"/>
    </row>
    <row r="41" spans="1:23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1"/>
      <c r="N41" s="268"/>
      <c r="O41" s="190"/>
      <c r="P41" s="191"/>
      <c r="Q41" s="191"/>
      <c r="R41" s="192"/>
      <c r="S41" s="192"/>
      <c r="T41" s="193"/>
      <c r="U41" s="194"/>
    </row>
    <row r="42" spans="1:23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1"/>
      <c r="N42" s="268"/>
      <c r="O42" s="190"/>
      <c r="P42" s="191"/>
      <c r="Q42" s="191"/>
      <c r="R42" s="192"/>
      <c r="S42" s="192"/>
      <c r="T42" s="193"/>
      <c r="U42" s="194"/>
    </row>
    <row r="43" spans="1:23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1"/>
      <c r="N43" s="268"/>
      <c r="O43" s="190"/>
      <c r="P43" s="191"/>
      <c r="Q43" s="191"/>
      <c r="R43" s="192"/>
      <c r="S43" s="192"/>
      <c r="T43" s="193"/>
      <c r="U43" s="194"/>
    </row>
    <row r="44" spans="1:23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1"/>
      <c r="N44" s="268"/>
      <c r="O44" s="190"/>
      <c r="P44" s="191"/>
      <c r="Q44" s="191"/>
      <c r="R44" s="192"/>
      <c r="S44" s="192"/>
      <c r="T44" s="193"/>
      <c r="U44" s="194"/>
    </row>
    <row r="45" spans="1:23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1"/>
      <c r="N45" s="268"/>
      <c r="O45" s="190"/>
      <c r="P45" s="191"/>
      <c r="Q45" s="191"/>
      <c r="R45" s="192"/>
      <c r="S45" s="192"/>
      <c r="T45" s="193"/>
      <c r="U45" s="194"/>
      <c r="V45" s="21"/>
      <c r="W45" s="356"/>
    </row>
    <row r="46" spans="1:23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1"/>
      <c r="N46" s="268"/>
      <c r="O46" s="190"/>
      <c r="P46" s="191"/>
      <c r="Q46" s="191"/>
      <c r="R46" s="192"/>
      <c r="S46" s="192"/>
      <c r="T46" s="193"/>
      <c r="U46" s="194"/>
      <c r="V46" s="21"/>
    </row>
    <row r="47" spans="1:23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1"/>
      <c r="N47" s="268"/>
      <c r="O47" s="190"/>
      <c r="P47" s="191"/>
      <c r="Q47" s="191"/>
      <c r="R47" s="192"/>
      <c r="S47" s="192"/>
      <c r="T47" s="193"/>
      <c r="U47" s="194"/>
    </row>
    <row r="48" spans="1:23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1083" t="s">
        <v>66</v>
      </c>
      <c r="M48" s="807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02"/>
      <c r="N49" s="331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902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236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91"/>
      <c r="Z58" s="491"/>
      <c r="AA58" s="491"/>
      <c r="AB58" s="67"/>
      <c r="AC58" s="67"/>
      <c r="AD58" s="491"/>
      <c r="AE58" s="67"/>
      <c r="AF58" s="491"/>
      <c r="AG58" s="491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91"/>
      <c r="Z59" s="491"/>
      <c r="AA59" s="491"/>
      <c r="AB59" s="68"/>
      <c r="AC59" s="68"/>
      <c r="AD59" s="491"/>
      <c r="AE59" s="68"/>
      <c r="AF59" s="491"/>
      <c r="AG59" s="491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491"/>
      <c r="Z60" s="491"/>
      <c r="AA60" s="491"/>
      <c r="AB60" s="491"/>
      <c r="AC60" s="491"/>
      <c r="AD60" s="491"/>
      <c r="AE60" s="491"/>
      <c r="AF60" s="491"/>
      <c r="AG60" s="491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91"/>
      <c r="Z61" s="491"/>
      <c r="AA61" s="491"/>
      <c r="AB61" s="67"/>
      <c r="AC61" s="67"/>
      <c r="AD61" s="491"/>
      <c r="AE61" s="67"/>
      <c r="AF61" s="491"/>
      <c r="AG61" s="491"/>
    </row>
    <row r="62" spans="1:33" ht="27.75" customHeight="1" thickBot="1" x14ac:dyDescent="0.25">
      <c r="K62" s="744"/>
      <c r="L62" s="283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91"/>
      <c r="Z62" s="491"/>
      <c r="AA62" s="491"/>
      <c r="AB62" s="68"/>
      <c r="AC62" s="68"/>
      <c r="AD62" s="491"/>
      <c r="AE62" s="68"/>
      <c r="AF62" s="491"/>
      <c r="AG62" s="491"/>
    </row>
    <row r="63" spans="1:33" ht="26.25" customHeight="1" thickTop="1" x14ac:dyDescent="0.2">
      <c r="K63" s="607" t="s">
        <v>5</v>
      </c>
      <c r="L63" s="85" t="s">
        <v>7</v>
      </c>
      <c r="M63" s="90">
        <f>M59+M61</f>
        <v>0</v>
      </c>
      <c r="N63" s="90">
        <f t="shared" ref="N63:V64" si="7">N59+N61</f>
        <v>0</v>
      </c>
      <c r="O63" s="90">
        <f t="shared" si="7"/>
        <v>0</v>
      </c>
      <c r="P63" s="90">
        <f t="shared" si="7"/>
        <v>0</v>
      </c>
      <c r="Q63" s="90">
        <f t="shared" si="7"/>
        <v>0</v>
      </c>
      <c r="R63" s="90">
        <f t="shared" si="7"/>
        <v>0</v>
      </c>
      <c r="S63" s="90">
        <f t="shared" si="7"/>
        <v>0</v>
      </c>
      <c r="T63" s="90">
        <f t="shared" si="7"/>
        <v>0</v>
      </c>
      <c r="U63" s="90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88">
        <f>M60+M62</f>
        <v>0</v>
      </c>
      <c r="N64" s="88">
        <f t="shared" si="7"/>
        <v>0</v>
      </c>
      <c r="O64" s="88">
        <f t="shared" si="7"/>
        <v>0</v>
      </c>
      <c r="P64" s="88">
        <f t="shared" si="7"/>
        <v>0</v>
      </c>
      <c r="Q64" s="88">
        <f t="shared" si="7"/>
        <v>0</v>
      </c>
      <c r="R64" s="88">
        <f t="shared" si="7"/>
        <v>0</v>
      </c>
      <c r="S64" s="88">
        <f t="shared" si="7"/>
        <v>0</v>
      </c>
      <c r="T64" s="88">
        <f t="shared" si="7"/>
        <v>0</v>
      </c>
      <c r="U64" s="88">
        <f t="shared" si="7"/>
        <v>0</v>
      </c>
      <c r="V64" s="89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0.25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4.25" customHeight="1" thickTop="1" thickBot="1" x14ac:dyDescent="0.25">
      <c r="K67" s="260" t="s">
        <v>1</v>
      </c>
      <c r="L67" s="330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9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283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85" t="s">
        <v>7</v>
      </c>
      <c r="M72" s="90">
        <f>M68+M70</f>
        <v>0</v>
      </c>
      <c r="N72" s="90">
        <f t="shared" ref="N72:V73" si="8">N68+N70</f>
        <v>0</v>
      </c>
      <c r="O72" s="90">
        <f t="shared" si="8"/>
        <v>0</v>
      </c>
      <c r="P72" s="90">
        <f t="shared" si="8"/>
        <v>0</v>
      </c>
      <c r="Q72" s="90">
        <f t="shared" si="8"/>
        <v>0</v>
      </c>
      <c r="R72" s="90">
        <f t="shared" si="8"/>
        <v>0</v>
      </c>
      <c r="S72" s="90">
        <f t="shared" si="8"/>
        <v>0</v>
      </c>
      <c r="T72" s="90">
        <f t="shared" si="8"/>
        <v>0</v>
      </c>
      <c r="U72" s="90">
        <f t="shared" si="8"/>
        <v>0</v>
      </c>
      <c r="V72" s="73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88">
        <f>M69+M71</f>
        <v>0</v>
      </c>
      <c r="N73" s="88">
        <f t="shared" si="8"/>
        <v>0</v>
      </c>
      <c r="O73" s="88">
        <f t="shared" si="8"/>
        <v>0</v>
      </c>
      <c r="P73" s="88">
        <f t="shared" si="8"/>
        <v>0</v>
      </c>
      <c r="Q73" s="88">
        <f t="shared" si="8"/>
        <v>0</v>
      </c>
      <c r="R73" s="88">
        <f t="shared" si="8"/>
        <v>0</v>
      </c>
      <c r="S73" s="88">
        <f t="shared" si="8"/>
        <v>0</v>
      </c>
      <c r="T73" s="88">
        <f t="shared" si="8"/>
        <v>0</v>
      </c>
      <c r="U73" s="88">
        <f t="shared" si="8"/>
        <v>0</v>
      </c>
      <c r="V73" s="89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1" customHeight="1" thickTop="1" x14ac:dyDescent="0.45">
      <c r="K76" s="741" t="s">
        <v>251</v>
      </c>
      <c r="L76" s="275" t="s">
        <v>7</v>
      </c>
      <c r="M76" s="493"/>
      <c r="N76" s="493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19.5" customHeight="1" x14ac:dyDescent="0.45">
      <c r="K77" s="742"/>
      <c r="L77" s="11" t="s">
        <v>71</v>
      </c>
      <c r="M77" s="493"/>
      <c r="N77" s="493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18.75" customHeight="1" x14ac:dyDescent="0.45">
      <c r="K78" s="743" t="s">
        <v>252</v>
      </c>
      <c r="L78" s="11" t="s">
        <v>7</v>
      </c>
      <c r="M78" s="493"/>
      <c r="N78" s="493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8" customHeight="1" thickBot="1" x14ac:dyDescent="0.5">
      <c r="K79" s="744"/>
      <c r="L79" s="283" t="s">
        <v>71</v>
      </c>
      <c r="M79" s="493"/>
      <c r="N79" s="493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21" customHeight="1" thickTop="1" x14ac:dyDescent="0.45">
      <c r="K80" s="952" t="s">
        <v>5</v>
      </c>
      <c r="L80" s="275" t="s">
        <v>7</v>
      </c>
      <c r="M80" s="418">
        <f t="shared" ref="M80:N80" si="10">M76+M78</f>
        <v>0</v>
      </c>
      <c r="N80" s="131">
        <f t="shared" si="10"/>
        <v>0</v>
      </c>
      <c r="O80" s="28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Bot="1" x14ac:dyDescent="0.5">
      <c r="K81" s="733"/>
      <c r="L81" s="283" t="s">
        <v>71</v>
      </c>
      <c r="M81" s="414">
        <f t="shared" ref="M81:N81" si="11">M77+M79</f>
        <v>0</v>
      </c>
      <c r="N81" s="417">
        <f t="shared" si="11"/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A82" s="641"/>
      <c r="B82" s="641"/>
      <c r="C82" s="641"/>
      <c r="D82" s="641"/>
      <c r="E82" s="641"/>
      <c r="F82" s="641"/>
      <c r="G82" s="82"/>
      <c r="H82" s="82"/>
      <c r="I82" s="82"/>
      <c r="J82" s="82"/>
      <c r="L82" s="373"/>
      <c r="M82" s="373"/>
    </row>
    <row r="83" spans="1:22" ht="20.25" customHeight="1" x14ac:dyDescent="0.45">
      <c r="A83" s="81"/>
      <c r="B83" s="641"/>
      <c r="C83" s="641"/>
      <c r="D83" s="641"/>
      <c r="E83" s="641"/>
      <c r="F83" s="641"/>
      <c r="G83" s="655" t="s">
        <v>244</v>
      </c>
      <c r="H83" s="655"/>
      <c r="I83" s="655"/>
      <c r="J83" s="655"/>
      <c r="K83" s="1126" t="s">
        <v>240</v>
      </c>
      <c r="L83" s="1126"/>
      <c r="M83" s="1126"/>
      <c r="N83" s="1126"/>
      <c r="O83" s="1126"/>
    </row>
    <row r="84" spans="1:22" ht="19.5" customHeight="1" thickBot="1" x14ac:dyDescent="0.5">
      <c r="A84" s="1136"/>
      <c r="B84" s="1136"/>
      <c r="C84" s="1136"/>
      <c r="D84" s="1136"/>
      <c r="E84" s="1136"/>
      <c r="F84" s="1136"/>
      <c r="G84" s="565"/>
      <c r="H84" s="1031"/>
      <c r="I84" s="1031"/>
      <c r="J84" s="82"/>
    </row>
    <row r="85" spans="1:22" ht="19.5" customHeight="1" thickTop="1" x14ac:dyDescent="0.45">
      <c r="A85" s="641"/>
      <c r="B85" s="641"/>
      <c r="C85" s="641"/>
      <c r="D85" s="641"/>
      <c r="E85" s="641"/>
      <c r="F85" s="641"/>
      <c r="G85" s="565"/>
      <c r="H85" s="1031"/>
      <c r="I85" s="1031"/>
      <c r="J85" s="82"/>
      <c r="K85" s="1057" t="s">
        <v>152</v>
      </c>
      <c r="L85" s="855"/>
      <c r="M85" s="855"/>
      <c r="N85" s="855"/>
      <c r="O85" s="855"/>
      <c r="P85" s="856"/>
    </row>
    <row r="86" spans="1:22" ht="22.5" customHeight="1" thickBot="1" x14ac:dyDescent="0.5">
      <c r="A86" s="568"/>
      <c r="B86" s="620"/>
      <c r="C86" s="620"/>
      <c r="D86" s="620"/>
      <c r="E86" s="1130"/>
      <c r="F86" s="1131"/>
      <c r="G86" s="565"/>
      <c r="H86" s="82"/>
      <c r="I86" s="82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x14ac:dyDescent="0.45">
      <c r="A87" s="1132" t="s">
        <v>136</v>
      </c>
      <c r="B87" s="1133"/>
      <c r="C87" s="1133"/>
      <c r="D87" s="1133"/>
      <c r="E87" s="1133"/>
      <c r="F87" s="1134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x14ac:dyDescent="0.45">
      <c r="A88" s="41" t="s">
        <v>137</v>
      </c>
      <c r="B88" s="600" t="s">
        <v>138</v>
      </c>
      <c r="C88" s="681"/>
      <c r="D88" s="604"/>
      <c r="E88" s="1035" t="s">
        <v>139</v>
      </c>
      <c r="F88" s="1036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23.25" customHeight="1" x14ac:dyDescent="0.45">
      <c r="A89" s="41">
        <v>1</v>
      </c>
      <c r="B89" s="600" t="s">
        <v>140</v>
      </c>
      <c r="C89" s="681"/>
      <c r="D89" s="604"/>
      <c r="E89" s="1085">
        <f>B33</f>
        <v>0</v>
      </c>
      <c r="F89" s="1086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(D115*5)/1000</f>
        <v>#DIV/0!</v>
      </c>
      <c r="P89" s="1036"/>
      <c r="R89" s="921"/>
      <c r="S89" s="921"/>
      <c r="T89" s="921"/>
    </row>
    <row r="90" spans="1:22" ht="18.75" customHeight="1" x14ac:dyDescent="0.45">
      <c r="A90" s="41">
        <v>2</v>
      </c>
      <c r="B90" s="600" t="s">
        <v>141</v>
      </c>
      <c r="C90" s="681"/>
      <c r="D90" s="604"/>
      <c r="E90" s="1047">
        <f>H4</f>
        <v>0</v>
      </c>
      <c r="F90" s="1048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18" customHeight="1" x14ac:dyDescent="0.45">
      <c r="A91" s="41">
        <v>3</v>
      </c>
      <c r="B91" s="600" t="s">
        <v>142</v>
      </c>
      <c r="C91" s="681"/>
      <c r="D91" s="604"/>
      <c r="E91" s="1047" t="e">
        <f>E89/E90</f>
        <v>#DIV/0!</v>
      </c>
      <c r="F91" s="1048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18.7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2"/>
      <c r="J93" s="82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17.25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18.75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82"/>
      <c r="J95" s="8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0.25" customHeight="1" thickTop="1" x14ac:dyDescent="0.45">
      <c r="A96" s="41">
        <v>8</v>
      </c>
      <c r="B96" s="600" t="s">
        <v>147</v>
      </c>
      <c r="C96" s="681"/>
      <c r="D96" s="604"/>
      <c r="E96" s="1035" t="e">
        <f>(J33/B33)*100</f>
        <v>#DIV/0!</v>
      </c>
      <c r="F96" s="1036"/>
      <c r="G96" s="82"/>
      <c r="H96" s="82"/>
      <c r="I96" s="82"/>
      <c r="J96" s="82"/>
    </row>
    <row r="97" spans="1:16" ht="20.25" customHeight="1" thickBot="1" x14ac:dyDescent="0.5">
      <c r="A97" s="41">
        <v>9</v>
      </c>
      <c r="B97" s="711" t="s">
        <v>148</v>
      </c>
      <c r="C97" s="712"/>
      <c r="D97" s="7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711" t="s">
        <v>149</v>
      </c>
      <c r="C98" s="712"/>
      <c r="D98" s="704"/>
      <c r="E98" s="1047" t="e">
        <f>((H33+B34)/J33)*100</f>
        <v>#DIV/0!</v>
      </c>
      <c r="F98" s="1048"/>
      <c r="G98" s="82"/>
      <c r="H98" s="82"/>
      <c r="I98" s="82"/>
      <c r="J98" s="83"/>
      <c r="K98" s="1062" t="s">
        <v>153</v>
      </c>
      <c r="L98" s="1063"/>
      <c r="M98" s="1063"/>
      <c r="N98" s="1063"/>
      <c r="O98" s="1063"/>
      <c r="P98" s="1064"/>
    </row>
    <row r="99" spans="1:16" ht="20.25" customHeight="1" thickBot="1" x14ac:dyDescent="0.5">
      <c r="A99" s="44">
        <v>11</v>
      </c>
      <c r="B99" s="848" t="s">
        <v>150</v>
      </c>
      <c r="C99" s="1056"/>
      <c r="D99" s="849"/>
      <c r="E99" s="1091" t="e">
        <f>(O87-O100)/10</f>
        <v>#DIV/0!</v>
      </c>
      <c r="F99" s="1092"/>
      <c r="G99" s="82"/>
      <c r="H99" s="82"/>
      <c r="I99" s="82"/>
      <c r="J99" s="83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1" customHeight="1" thickTop="1" x14ac:dyDescent="0.45">
      <c r="A100" s="311">
        <v>12</v>
      </c>
      <c r="B100" s="1135" t="s">
        <v>246</v>
      </c>
      <c r="C100" s="1135"/>
      <c r="D100" s="1135"/>
      <c r="E100" s="1135" t="e">
        <f>(D34/F34)*100</f>
        <v>#DIV/0!</v>
      </c>
      <c r="F100" s="1135"/>
      <c r="G100" s="82"/>
      <c r="H100" s="82"/>
      <c r="I100" s="82"/>
      <c r="J100" s="82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2.5" customHeight="1" x14ac:dyDescent="0.45">
      <c r="A101" s="311">
        <v>13</v>
      </c>
      <c r="B101" s="691" t="s">
        <v>247</v>
      </c>
      <c r="C101" s="692"/>
      <c r="D101" s="693"/>
      <c r="E101" s="1135" t="e">
        <f>(J30/H34)*100</f>
        <v>#DIV/0!</v>
      </c>
      <c r="F101" s="1135"/>
      <c r="G101" s="82"/>
      <c r="H101" s="82"/>
      <c r="I101" s="82"/>
      <c r="J101" s="82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1" customHeight="1" x14ac:dyDescent="0.45">
      <c r="A102" s="311">
        <v>14</v>
      </c>
      <c r="B102" s="691" t="s">
        <v>151</v>
      </c>
      <c r="C102" s="692"/>
      <c r="D102" s="693"/>
      <c r="E102" s="1135" t="e">
        <f>(I4/H4)*100</f>
        <v>#DIV/0!</v>
      </c>
      <c r="F102" s="1135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0.25" customHeight="1" thickBot="1" x14ac:dyDescent="0.5">
      <c r="A104" s="1053" t="s">
        <v>174</v>
      </c>
      <c r="B104" s="1053"/>
      <c r="C104" s="1053"/>
      <c r="D104" s="1053"/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thickTop="1" thickBot="1" x14ac:dyDescent="0.5">
      <c r="A105" s="55" t="s">
        <v>137</v>
      </c>
      <c r="B105" s="1054" t="s">
        <v>174</v>
      </c>
      <c r="C105" s="1055"/>
      <c r="D105" s="33" t="s">
        <v>139</v>
      </c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Top="1" thickBot="1" x14ac:dyDescent="0.5">
      <c r="A106" s="56">
        <v>1</v>
      </c>
      <c r="B106" s="852" t="s">
        <v>76</v>
      </c>
      <c r="C106" s="853"/>
      <c r="D106" s="427" t="e">
        <f>(L16/I13)*1000</f>
        <v>#DIV/0!</v>
      </c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x14ac:dyDescent="0.45">
      <c r="A107" s="56">
        <v>2</v>
      </c>
      <c r="B107" s="625" t="s">
        <v>77</v>
      </c>
      <c r="C107" s="624"/>
      <c r="D107" s="427" t="e">
        <f>(M16/(I14+I15))*1000</f>
        <v>#DIV/0!</v>
      </c>
      <c r="G107" s="82"/>
      <c r="H107" s="82"/>
      <c r="I107" s="82"/>
      <c r="J107" s="82"/>
    </row>
    <row r="108" spans="1:16" ht="21" customHeight="1" x14ac:dyDescent="0.45">
      <c r="A108" s="24">
        <v>3</v>
      </c>
      <c r="B108" s="625" t="s">
        <v>78</v>
      </c>
      <c r="C108" s="624"/>
      <c r="D108" s="427" t="e">
        <f>(N16/I16)*1000</f>
        <v>#DIV/0!</v>
      </c>
      <c r="G108" s="82"/>
      <c r="H108" s="82"/>
      <c r="I108" s="82"/>
      <c r="J108" s="82"/>
    </row>
    <row r="109" spans="1:16" ht="19.5" customHeight="1" x14ac:dyDescent="0.45">
      <c r="A109" s="24">
        <v>4</v>
      </c>
      <c r="B109" s="625" t="s">
        <v>79</v>
      </c>
      <c r="C109" s="624"/>
      <c r="D109" s="427" t="e">
        <f>(O16/I17)*1000</f>
        <v>#DIV/0!</v>
      </c>
      <c r="E109" s="8"/>
      <c r="F109" s="8"/>
      <c r="G109" s="82"/>
      <c r="H109" s="82"/>
      <c r="I109" s="82"/>
      <c r="J109" s="82"/>
    </row>
    <row r="110" spans="1:16" ht="24" customHeight="1" x14ac:dyDescent="0.45">
      <c r="A110" s="24">
        <v>5</v>
      </c>
      <c r="B110" s="625" t="s">
        <v>80</v>
      </c>
      <c r="C110" s="624"/>
      <c r="D110" s="427" t="e">
        <f>(P16/I18)*1000</f>
        <v>#DIV/0!</v>
      </c>
      <c r="E110" s="8"/>
      <c r="F110" s="8"/>
      <c r="G110" s="82"/>
      <c r="H110" s="82"/>
      <c r="I110" s="82"/>
      <c r="J110" s="82"/>
    </row>
    <row r="111" spans="1:16" ht="24" customHeight="1" x14ac:dyDescent="0.45">
      <c r="A111" s="24">
        <v>6</v>
      </c>
      <c r="B111" s="625" t="s">
        <v>81</v>
      </c>
      <c r="C111" s="624"/>
      <c r="D111" s="427" t="e">
        <f>(Q16/I19)*1000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51">
        <v>7</v>
      </c>
      <c r="B112" s="625" t="s">
        <v>82</v>
      </c>
      <c r="C112" s="624"/>
      <c r="D112" s="427" t="e">
        <f>(R16/I20)*1000</f>
        <v>#DIV/0!</v>
      </c>
      <c r="E112" s="92"/>
      <c r="F112" s="92"/>
      <c r="G112" s="82"/>
      <c r="H112" s="82"/>
      <c r="I112" s="82"/>
      <c r="J112" s="82"/>
    </row>
    <row r="113" spans="1:6" ht="18.75" customHeight="1" x14ac:dyDescent="0.2">
      <c r="A113" s="57">
        <v>8</v>
      </c>
      <c r="B113" s="848" t="s">
        <v>83</v>
      </c>
      <c r="C113" s="849"/>
      <c r="D113" s="427" t="e">
        <f>(S16/I21)*1000</f>
        <v>#DIV/0!</v>
      </c>
      <c r="E113" s="92"/>
      <c r="F113" s="92"/>
    </row>
    <row r="114" spans="1:6" ht="18.75" customHeight="1" x14ac:dyDescent="0.2">
      <c r="A114" s="577">
        <v>9</v>
      </c>
      <c r="B114" s="927" t="s">
        <v>245</v>
      </c>
      <c r="C114" s="928"/>
      <c r="D114" s="427" t="e">
        <f>(T16/I22)*1000</f>
        <v>#DIV/0!</v>
      </c>
      <c r="E114" s="579"/>
      <c r="F114" s="579"/>
    </row>
    <row r="115" spans="1:6" ht="21" customHeight="1" x14ac:dyDescent="0.2">
      <c r="A115" s="625" t="s">
        <v>175</v>
      </c>
      <c r="B115" s="623"/>
      <c r="C115" s="624"/>
      <c r="D115" s="428" t="e">
        <f>D106+D107+D108+D109+D110+D111+D112+D113</f>
        <v>#DIV/0!</v>
      </c>
      <c r="E115" s="8"/>
      <c r="F115" s="8"/>
    </row>
    <row r="116" spans="1:6" ht="21" customHeight="1" x14ac:dyDescent="0.2">
      <c r="A116" s="81"/>
      <c r="B116" s="750"/>
      <c r="C116" s="750"/>
      <c r="D116" s="750"/>
      <c r="E116" s="750"/>
      <c r="F116" s="750"/>
    </row>
    <row r="117" spans="1:6" ht="18.75" customHeight="1" x14ac:dyDescent="0.2">
      <c r="A117" s="81"/>
      <c r="B117" s="750"/>
      <c r="C117" s="750"/>
      <c r="D117" s="750"/>
      <c r="E117" s="750"/>
      <c r="F117" s="750"/>
    </row>
    <row r="118" spans="1:6" ht="21.75" customHeight="1" x14ac:dyDescent="0.2">
      <c r="A118" s="81"/>
      <c r="B118" s="750"/>
      <c r="C118" s="750"/>
      <c r="D118" s="750"/>
      <c r="E118" s="750"/>
      <c r="F118" s="750"/>
    </row>
    <row r="119" spans="1:6" ht="20.25" customHeight="1" x14ac:dyDescent="0.2">
      <c r="A119" s="81"/>
      <c r="B119" s="750"/>
      <c r="C119" s="750"/>
      <c r="D119" s="750"/>
      <c r="E119" s="750"/>
      <c r="F119" s="750"/>
    </row>
    <row r="120" spans="1:6" ht="17.25" customHeight="1" x14ac:dyDescent="0.2"/>
  </sheetData>
  <mergeCells count="280">
    <mergeCell ref="O94:P94"/>
    <mergeCell ref="E90:F90"/>
    <mergeCell ref="E91:F91"/>
    <mergeCell ref="E95:F95"/>
    <mergeCell ref="E96:F96"/>
    <mergeCell ref="I93:J93"/>
    <mergeCell ref="E6:G6"/>
    <mergeCell ref="H6:J6"/>
    <mergeCell ref="F7:G7"/>
    <mergeCell ref="I7:J7"/>
    <mergeCell ref="A44:A48"/>
    <mergeCell ref="B100:D100"/>
    <mergeCell ref="E100:F100"/>
    <mergeCell ref="E101:F101"/>
    <mergeCell ref="E102:F102"/>
    <mergeCell ref="B101:D101"/>
    <mergeCell ref="B102:D102"/>
    <mergeCell ref="A87:F87"/>
    <mergeCell ref="E89:F89"/>
    <mergeCell ref="F25:G25"/>
    <mergeCell ref="F24:G24"/>
    <mergeCell ref="F23:G23"/>
    <mergeCell ref="I23:J23"/>
    <mergeCell ref="I24:J24"/>
    <mergeCell ref="F26:G26"/>
    <mergeCell ref="I26:J26"/>
    <mergeCell ref="I25:J25"/>
    <mergeCell ref="C12:D12"/>
    <mergeCell ref="F12:G12"/>
    <mergeCell ref="I12:J12"/>
    <mergeCell ref="C27:D27"/>
    <mergeCell ref="C8:D8"/>
    <mergeCell ref="F4:G4"/>
    <mergeCell ref="L19:L20"/>
    <mergeCell ref="M19:O19"/>
    <mergeCell ref="L47:M47"/>
    <mergeCell ref="N3:O4"/>
    <mergeCell ref="P3:U3"/>
    <mergeCell ref="P4:Q4"/>
    <mergeCell ref="R4:S4"/>
    <mergeCell ref="T4:U4"/>
    <mergeCell ref="U25:V25"/>
    <mergeCell ref="L37:M37"/>
    <mergeCell ref="L38:M38"/>
    <mergeCell ref="L39:M39"/>
    <mergeCell ref="L40:M40"/>
    <mergeCell ref="F28:G28"/>
    <mergeCell ref="C28:D28"/>
    <mergeCell ref="C29:D29"/>
    <mergeCell ref="F29:G29"/>
    <mergeCell ref="A5:C5"/>
    <mergeCell ref="A6:A7"/>
    <mergeCell ref="C7:D7"/>
    <mergeCell ref="C11:D11"/>
    <mergeCell ref="C23:D23"/>
    <mergeCell ref="C24:D24"/>
    <mergeCell ref="C25:D25"/>
    <mergeCell ref="C26:D26"/>
    <mergeCell ref="B86:D86"/>
    <mergeCell ref="I28:J28"/>
    <mergeCell ref="K3:K5"/>
    <mergeCell ref="L3:M4"/>
    <mergeCell ref="F9:G9"/>
    <mergeCell ref="I9:J9"/>
    <mergeCell ref="F10:G10"/>
    <mergeCell ref="I10:J10"/>
    <mergeCell ref="C9:D9"/>
    <mergeCell ref="C10:D10"/>
    <mergeCell ref="K18:K20"/>
    <mergeCell ref="L18:O18"/>
    <mergeCell ref="K26:L26"/>
    <mergeCell ref="K25:L25"/>
    <mergeCell ref="O25:P25"/>
    <mergeCell ref="F27:G27"/>
    <mergeCell ref="I27:J27"/>
    <mergeCell ref="B6:D6"/>
    <mergeCell ref="K27:L27"/>
    <mergeCell ref="N27:R27"/>
    <mergeCell ref="F8:G8"/>
    <mergeCell ref="I8:J8"/>
    <mergeCell ref="T12:T13"/>
    <mergeCell ref="Q12:Q13"/>
    <mergeCell ref="R12:R13"/>
    <mergeCell ref="S12:S13"/>
    <mergeCell ref="L11:T11"/>
    <mergeCell ref="R20:S20"/>
    <mergeCell ref="R19:S19"/>
    <mergeCell ref="P12:P13"/>
    <mergeCell ref="F11:G11"/>
    <mergeCell ref="I11:J11"/>
    <mergeCell ref="T20:U20"/>
    <mergeCell ref="R21:S21"/>
    <mergeCell ref="T21:U21"/>
    <mergeCell ref="R22:S22"/>
    <mergeCell ref="T22:U22"/>
    <mergeCell ref="K24:L24"/>
    <mergeCell ref="Q24:R24"/>
    <mergeCell ref="S24:T24"/>
    <mergeCell ref="U24:V24"/>
    <mergeCell ref="K23:L23"/>
    <mergeCell ref="N23:O23"/>
    <mergeCell ref="I29:J29"/>
    <mergeCell ref="Q25:R25"/>
    <mergeCell ref="S25:T25"/>
    <mergeCell ref="K11:K13"/>
    <mergeCell ref="L12:L13"/>
    <mergeCell ref="M12:M13"/>
    <mergeCell ref="N12:N13"/>
    <mergeCell ref="O12:O13"/>
    <mergeCell ref="T19:U19"/>
    <mergeCell ref="A38:B38"/>
    <mergeCell ref="L35:M36"/>
    <mergeCell ref="N35:O35"/>
    <mergeCell ref="P35:Q35"/>
    <mergeCell ref="B119:D119"/>
    <mergeCell ref="E119:F119"/>
    <mergeCell ref="B116:D116"/>
    <mergeCell ref="E116:F116"/>
    <mergeCell ref="B117:D117"/>
    <mergeCell ref="E117:F117"/>
    <mergeCell ref="A115:C115"/>
    <mergeCell ref="E86:F86"/>
    <mergeCell ref="B88:D88"/>
    <mergeCell ref="E88:F88"/>
    <mergeCell ref="B106:C106"/>
    <mergeCell ref="B107:C107"/>
    <mergeCell ref="B108:C108"/>
    <mergeCell ref="B95:D95"/>
    <mergeCell ref="B96:D96"/>
    <mergeCell ref="B97:D97"/>
    <mergeCell ref="B98:D98"/>
    <mergeCell ref="B112:C112"/>
    <mergeCell ref="B113:C113"/>
    <mergeCell ref="B118:D118"/>
    <mergeCell ref="E118:F118"/>
    <mergeCell ref="A82:F82"/>
    <mergeCell ref="B83:D83"/>
    <mergeCell ref="E83:F83"/>
    <mergeCell ref="A84:F84"/>
    <mergeCell ref="E97:F97"/>
    <mergeCell ref="E92:F92"/>
    <mergeCell ref="E93:F93"/>
    <mergeCell ref="B105:C105"/>
    <mergeCell ref="E98:F98"/>
    <mergeCell ref="B99:D99"/>
    <mergeCell ref="E99:F99"/>
    <mergeCell ref="A104:D104"/>
    <mergeCell ref="B94:D94"/>
    <mergeCell ref="B89:D89"/>
    <mergeCell ref="B90:D90"/>
    <mergeCell ref="B91:D91"/>
    <mergeCell ref="B92:D92"/>
    <mergeCell ref="B93:D93"/>
    <mergeCell ref="B109:C109"/>
    <mergeCell ref="B110:C110"/>
    <mergeCell ref="B111:C111"/>
    <mergeCell ref="B114:C114"/>
    <mergeCell ref="A85:F85"/>
    <mergeCell ref="O105:P105"/>
    <mergeCell ref="L99:N99"/>
    <mergeCell ref="O99:P99"/>
    <mergeCell ref="E94:F94"/>
    <mergeCell ref="L94:N94"/>
    <mergeCell ref="K78:K79"/>
    <mergeCell ref="R78:T78"/>
    <mergeCell ref="H84:I85"/>
    <mergeCell ref="K85:P85"/>
    <mergeCell ref="R81:T81"/>
    <mergeCell ref="L100:N100"/>
    <mergeCell ref="O100:P100"/>
    <mergeCell ref="L101:N101"/>
    <mergeCell ref="O101:P101"/>
    <mergeCell ref="L93:N93"/>
    <mergeCell ref="O93:P93"/>
    <mergeCell ref="G83:J83"/>
    <mergeCell ref="L95:N95"/>
    <mergeCell ref="O95:P95"/>
    <mergeCell ref="L88:N88"/>
    <mergeCell ref="O88:P88"/>
    <mergeCell ref="L89:N89"/>
    <mergeCell ref="O89:P89"/>
    <mergeCell ref="K98:P98"/>
    <mergeCell ref="L106:N106"/>
    <mergeCell ref="O106:P106"/>
    <mergeCell ref="R89:T89"/>
    <mergeCell ref="K80:K81"/>
    <mergeCell ref="R80:T80"/>
    <mergeCell ref="U80:V80"/>
    <mergeCell ref="K83:O83"/>
    <mergeCell ref="L103:N103"/>
    <mergeCell ref="O103:P103"/>
    <mergeCell ref="L86:N86"/>
    <mergeCell ref="O86:P86"/>
    <mergeCell ref="L87:N87"/>
    <mergeCell ref="L90:N90"/>
    <mergeCell ref="O90:P90"/>
    <mergeCell ref="L91:N91"/>
    <mergeCell ref="O91:P91"/>
    <mergeCell ref="L92:N92"/>
    <mergeCell ref="O92:P92"/>
    <mergeCell ref="O87:P87"/>
    <mergeCell ref="L102:N102"/>
    <mergeCell ref="O102:P102"/>
    <mergeCell ref="L104:N104"/>
    <mergeCell ref="O104:P104"/>
    <mergeCell ref="L105:N105"/>
    <mergeCell ref="R76:T76"/>
    <mergeCell ref="U76:V76"/>
    <mergeCell ref="R77:T77"/>
    <mergeCell ref="U77:V77"/>
    <mergeCell ref="U81:V81"/>
    <mergeCell ref="K56:S56"/>
    <mergeCell ref="K59:K60"/>
    <mergeCell ref="K61:K62"/>
    <mergeCell ref="K63:K64"/>
    <mergeCell ref="K65:L65"/>
    <mergeCell ref="R75:T75"/>
    <mergeCell ref="U75:V75"/>
    <mergeCell ref="U78:V78"/>
    <mergeCell ref="R79:T79"/>
    <mergeCell ref="U79:V79"/>
    <mergeCell ref="K68:K69"/>
    <mergeCell ref="K70:K71"/>
    <mergeCell ref="K72:K73"/>
    <mergeCell ref="K76:K77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K2:U2"/>
    <mergeCell ref="X12:X13"/>
    <mergeCell ref="Y12:Z13"/>
    <mergeCell ref="AA12:AB13"/>
    <mergeCell ref="X14:X15"/>
    <mergeCell ref="Y14:Z15"/>
    <mergeCell ref="AA14:AB15"/>
    <mergeCell ref="Y32:AC32"/>
    <mergeCell ref="W66:W68"/>
    <mergeCell ref="AC29:AD29"/>
    <mergeCell ref="AC30:AD30"/>
    <mergeCell ref="AC31:AD31"/>
    <mergeCell ref="T35:U35"/>
    <mergeCell ref="K28:L28"/>
    <mergeCell ref="N28:R28"/>
    <mergeCell ref="N29:R29"/>
    <mergeCell ref="N31:R31"/>
    <mergeCell ref="R35:S35"/>
    <mergeCell ref="N30:R30"/>
    <mergeCell ref="N33:T33"/>
    <mergeCell ref="N50:O50"/>
    <mergeCell ref="P50:Q50"/>
    <mergeCell ref="A39:A43"/>
    <mergeCell ref="W69:W71"/>
    <mergeCell ref="AC69:AE69"/>
    <mergeCell ref="AC70:AE70"/>
    <mergeCell ref="AC71:AE71"/>
    <mergeCell ref="AC72:AE72"/>
    <mergeCell ref="AC73:AE73"/>
    <mergeCell ref="X55:AB55"/>
    <mergeCell ref="AC55:AF55"/>
    <mergeCell ref="W56:X56"/>
    <mergeCell ref="W57:W59"/>
    <mergeCell ref="W60:W62"/>
    <mergeCell ref="W65:X65"/>
    <mergeCell ref="T50:U50"/>
    <mergeCell ref="L48:M48"/>
    <mergeCell ref="L49:M49"/>
    <mergeCell ref="L41:M41"/>
    <mergeCell ref="L42:M42"/>
    <mergeCell ref="L43:M43"/>
    <mergeCell ref="L44:M44"/>
    <mergeCell ref="L45:M45"/>
    <mergeCell ref="L46:M46"/>
    <mergeCell ref="L50:M50"/>
    <mergeCell ref="R50:S50"/>
  </mergeCells>
  <pageMargins left="0.7" right="0.7" top="0.75" bottom="0.75" header="0.3" footer="0.3"/>
  <pageSetup paperSize="9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A6F0"/>
  </sheetPr>
  <dimension ref="A1:AG120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125" customWidth="1"/>
    <col min="32" max="32" width="7.375" customWidth="1"/>
    <col min="33" max="33" width="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224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218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22" t="s">
        <v>38</v>
      </c>
      <c r="M5" s="173" t="s">
        <v>39</v>
      </c>
      <c r="N5" s="173" t="s">
        <v>38</v>
      </c>
      <c r="O5" s="173" t="s">
        <v>39</v>
      </c>
      <c r="P5" s="173" t="s">
        <v>38</v>
      </c>
      <c r="Q5" s="173" t="s">
        <v>39</v>
      </c>
      <c r="R5" s="173" t="s">
        <v>38</v>
      </c>
      <c r="S5" s="173" t="s">
        <v>39</v>
      </c>
      <c r="T5" s="173" t="s">
        <v>38</v>
      </c>
      <c r="U5" s="174" t="s">
        <v>39</v>
      </c>
      <c r="X5" s="532" t="s">
        <v>249</v>
      </c>
      <c r="Y5" s="443"/>
      <c r="Z5" s="443"/>
      <c r="AA5" s="443"/>
      <c r="AB5" s="483"/>
    </row>
    <row r="6" spans="1:33" ht="28.5" customHeight="1" thickTop="1" thickBot="1" x14ac:dyDescent="0.6">
      <c r="A6" s="799" t="s">
        <v>115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480"/>
      <c r="AA6" s="480"/>
      <c r="AB6" s="482"/>
    </row>
    <row r="7" spans="1:33" ht="22.5" customHeight="1" thickTop="1" thickBot="1" x14ac:dyDescent="0.45">
      <c r="A7" s="800"/>
      <c r="B7" s="42" t="s">
        <v>7</v>
      </c>
      <c r="C7" s="805" t="s">
        <v>114</v>
      </c>
      <c r="D7" s="806"/>
      <c r="E7" s="218" t="s">
        <v>7</v>
      </c>
      <c r="F7" s="805" t="s">
        <v>114</v>
      </c>
      <c r="G7" s="806"/>
      <c r="H7" s="218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19.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04">
        <f>B8+E8</f>
        <v>0</v>
      </c>
      <c r="I8" s="668">
        <f t="shared" ref="I8" si="0">C8+F8</f>
        <v>0</v>
      </c>
      <c r="J8" s="620"/>
      <c r="K8" s="31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78">
        <f>B9+E9</f>
        <v>0</v>
      </c>
      <c r="I9" s="600">
        <f>C9+F9</f>
        <v>0</v>
      </c>
      <c r="J9" s="601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178">
        <f t="shared" ref="H10:I13" si="1">B10+E10</f>
        <v>0</v>
      </c>
      <c r="I10" s="668">
        <f t="shared" si="1"/>
        <v>0</v>
      </c>
      <c r="J10" s="603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178">
        <f t="shared" si="1"/>
        <v>0</v>
      </c>
      <c r="I11" s="668">
        <f t="shared" si="1"/>
        <v>0</v>
      </c>
      <c r="J11" s="603"/>
      <c r="K11" s="1140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178">
        <f t="shared" si="1"/>
        <v>0</v>
      </c>
      <c r="I12" s="625">
        <f t="shared" si="1"/>
        <v>0</v>
      </c>
      <c r="J12" s="626"/>
      <c r="K12" s="608"/>
      <c r="L12" s="1034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178">
        <f t="shared" si="1"/>
        <v>0</v>
      </c>
      <c r="I13" s="340">
        <f t="shared" si="1"/>
        <v>0</v>
      </c>
      <c r="J13" s="177">
        <f t="shared" ref="J13:J22" si="2">D13+G13</f>
        <v>0</v>
      </c>
      <c r="K13" s="628"/>
      <c r="L13" s="998"/>
      <c r="M13" s="632"/>
      <c r="N13" s="632"/>
      <c r="O13" s="632"/>
      <c r="P13" s="632"/>
      <c r="Q13" s="632"/>
      <c r="R13" s="632"/>
      <c r="S13" s="639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178">
        <f t="shared" ref="H14:H29" si="3">B14+E14</f>
        <v>0</v>
      </c>
      <c r="I14" s="340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178">
        <f t="shared" si="3"/>
        <v>0</v>
      </c>
      <c r="I15" s="340">
        <f t="shared" si="4"/>
        <v>0</v>
      </c>
      <c r="J15" s="177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178">
        <f t="shared" si="3"/>
        <v>0</v>
      </c>
      <c r="I16" s="340">
        <f t="shared" si="4"/>
        <v>0</v>
      </c>
      <c r="J16" s="177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178">
        <f t="shared" si="3"/>
        <v>0</v>
      </c>
      <c r="I17" s="340">
        <f t="shared" si="4"/>
        <v>0</v>
      </c>
      <c r="J17" s="177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178">
        <f t="shared" si="3"/>
        <v>0</v>
      </c>
      <c r="I18" s="340">
        <f t="shared" si="4"/>
        <v>0</v>
      </c>
      <c r="J18" s="177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178">
        <f t="shared" si="3"/>
        <v>0</v>
      </c>
      <c r="I19" s="340">
        <f t="shared" si="4"/>
        <v>0</v>
      </c>
      <c r="J19" s="177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178">
        <f t="shared" si="3"/>
        <v>0</v>
      </c>
      <c r="I20" s="399">
        <f t="shared" si="4"/>
        <v>0</v>
      </c>
      <c r="J20" s="176">
        <f t="shared" si="2"/>
        <v>0</v>
      </c>
      <c r="K20" s="609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178">
        <f t="shared" si="3"/>
        <v>0</v>
      </c>
      <c r="I21" s="399">
        <f t="shared" si="4"/>
        <v>0</v>
      </c>
      <c r="J21" s="176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178">
        <f t="shared" si="3"/>
        <v>0</v>
      </c>
      <c r="I22" s="525">
        <f t="shared" si="4"/>
        <v>0</v>
      </c>
      <c r="J22" s="176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178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0.2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178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19.5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178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1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178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19.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178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178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20.25" customHeight="1" thickTop="1" thickBot="1" x14ac:dyDescent="0.25">
      <c r="A29" s="231" t="s">
        <v>23</v>
      </c>
      <c r="B29" s="549"/>
      <c r="C29" s="600"/>
      <c r="D29" s="604"/>
      <c r="E29" s="434"/>
      <c r="F29" s="911"/>
      <c r="G29" s="624"/>
      <c r="H29" s="173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9.5" customHeight="1" thickTop="1" thickBot="1" x14ac:dyDescent="0.3">
      <c r="A30" s="388" t="s">
        <v>24</v>
      </c>
      <c r="B30" s="249">
        <f>SUM(B8:B29)</f>
        <v>0</v>
      </c>
      <c r="C30" s="249">
        <f>SUM(C8:C29)</f>
        <v>0</v>
      </c>
      <c r="D30" s="413">
        <f>SUM(D13:D22)</f>
        <v>0</v>
      </c>
      <c r="E30" s="249">
        <f>SUM(E8:E29)</f>
        <v>0</v>
      </c>
      <c r="F30" s="249">
        <f>SUM(F8:F29)</f>
        <v>0</v>
      </c>
      <c r="G30" s="303">
        <f>SUM(G13:G22)</f>
        <v>0</v>
      </c>
      <c r="H30" s="249">
        <f>SUM(H8:H29)</f>
        <v>0</v>
      </c>
      <c r="I30" s="249">
        <f>SUM(I8:I29)</f>
        <v>0</v>
      </c>
      <c r="J30" s="302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19.5" customHeight="1" thickTop="1" x14ac:dyDescent="0.45"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232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4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25">
      <c r="K35" s="8"/>
      <c r="L35" s="699" t="s">
        <v>54</v>
      </c>
      <c r="M35" s="618"/>
      <c r="N35" s="900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713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K37" s="8"/>
      <c r="L37" s="894" t="s">
        <v>55</v>
      </c>
      <c r="M37" s="809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913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1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1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1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1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1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1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1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1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1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1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703" t="s">
        <v>66</v>
      </c>
      <c r="M48" s="753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331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237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479"/>
      <c r="Z57" s="479"/>
      <c r="AA57" s="479"/>
      <c r="AB57" s="479"/>
      <c r="AC57" s="479"/>
      <c r="AD57" s="479"/>
      <c r="AE57" s="479"/>
      <c r="AF57" s="479"/>
      <c r="AG57" s="479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79"/>
      <c r="Z58" s="479"/>
      <c r="AA58" s="479"/>
      <c r="AB58" s="67"/>
      <c r="AC58" s="67"/>
      <c r="AD58" s="479"/>
      <c r="AE58" s="67"/>
      <c r="AF58" s="479"/>
      <c r="AG58" s="479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79"/>
      <c r="Z59" s="479"/>
      <c r="AA59" s="479"/>
      <c r="AB59" s="68"/>
      <c r="AC59" s="68"/>
      <c r="AD59" s="479"/>
      <c r="AE59" s="68"/>
      <c r="AF59" s="479"/>
      <c r="AG59" s="479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479"/>
      <c r="Z60" s="479"/>
      <c r="AA60" s="479"/>
      <c r="AB60" s="479"/>
      <c r="AC60" s="479"/>
      <c r="AD60" s="479"/>
      <c r="AE60" s="479"/>
      <c r="AF60" s="479"/>
      <c r="AG60" s="479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79"/>
      <c r="Z61" s="479"/>
      <c r="AA61" s="479"/>
      <c r="AB61" s="67"/>
      <c r="AC61" s="67"/>
      <c r="AD61" s="479"/>
      <c r="AE61" s="67"/>
      <c r="AF61" s="479"/>
      <c r="AG61" s="479"/>
    </row>
    <row r="62" spans="1:33" ht="27.75" customHeight="1" thickBot="1" x14ac:dyDescent="0.25">
      <c r="K62" s="744"/>
      <c r="L62" s="283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79"/>
      <c r="Z62" s="479"/>
      <c r="AA62" s="479"/>
      <c r="AB62" s="68"/>
      <c r="AC62" s="68"/>
      <c r="AD62" s="479"/>
      <c r="AE62" s="68"/>
      <c r="AF62" s="479"/>
      <c r="AG62" s="479"/>
    </row>
    <row r="63" spans="1:33" ht="26.25" customHeight="1" thickTop="1" x14ac:dyDescent="0.2">
      <c r="K63" s="607" t="s">
        <v>5</v>
      </c>
      <c r="L63" s="85" t="s">
        <v>7</v>
      </c>
      <c r="M63" s="90">
        <f>M59+M61</f>
        <v>0</v>
      </c>
      <c r="N63" s="90">
        <f t="shared" ref="N63:V64" si="7">N59+N61</f>
        <v>0</v>
      </c>
      <c r="O63" s="90">
        <f t="shared" si="7"/>
        <v>0</v>
      </c>
      <c r="P63" s="90">
        <f t="shared" si="7"/>
        <v>0</v>
      </c>
      <c r="Q63" s="90">
        <f t="shared" si="7"/>
        <v>0</v>
      </c>
      <c r="R63" s="134">
        <f t="shared" si="7"/>
        <v>0</v>
      </c>
      <c r="S63" s="90">
        <f t="shared" si="7"/>
        <v>0</v>
      </c>
      <c r="T63" s="90">
        <f t="shared" si="7"/>
        <v>0</v>
      </c>
      <c r="U63" s="90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88">
        <f>M60+M62</f>
        <v>0</v>
      </c>
      <c r="N64" s="88">
        <f t="shared" si="7"/>
        <v>0</v>
      </c>
      <c r="O64" s="88">
        <f t="shared" si="7"/>
        <v>0</v>
      </c>
      <c r="P64" s="88">
        <f t="shared" si="7"/>
        <v>0</v>
      </c>
      <c r="Q64" s="88">
        <f t="shared" si="7"/>
        <v>0</v>
      </c>
      <c r="R64" s="88">
        <f t="shared" si="7"/>
        <v>0</v>
      </c>
      <c r="S64" s="88">
        <f t="shared" si="7"/>
        <v>0</v>
      </c>
      <c r="T64" s="88">
        <f t="shared" si="7"/>
        <v>0</v>
      </c>
      <c r="U64" s="88">
        <f t="shared" si="7"/>
        <v>0</v>
      </c>
      <c r="V64" s="89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0.25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5" customHeight="1" thickTop="1" thickBot="1" x14ac:dyDescent="0.25">
      <c r="K67" s="305" t="s">
        <v>1</v>
      </c>
      <c r="L67" s="330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9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283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85" t="s">
        <v>7</v>
      </c>
      <c r="M72" s="90">
        <f>M68+M70</f>
        <v>0</v>
      </c>
      <c r="N72" s="90">
        <f t="shared" ref="N72:V73" si="8">N68+N70</f>
        <v>0</v>
      </c>
      <c r="O72" s="90">
        <f t="shared" si="8"/>
        <v>0</v>
      </c>
      <c r="P72" s="90">
        <f t="shared" si="8"/>
        <v>0</v>
      </c>
      <c r="Q72" s="90">
        <f t="shared" si="8"/>
        <v>0</v>
      </c>
      <c r="R72" s="90">
        <f t="shared" si="8"/>
        <v>0</v>
      </c>
      <c r="S72" s="90">
        <f t="shared" si="8"/>
        <v>0</v>
      </c>
      <c r="T72" s="90">
        <f t="shared" si="8"/>
        <v>0</v>
      </c>
      <c r="U72" s="90">
        <f t="shared" si="8"/>
        <v>0</v>
      </c>
      <c r="V72" s="73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88">
        <f>M69+M71</f>
        <v>0</v>
      </c>
      <c r="N73" s="88">
        <f t="shared" si="8"/>
        <v>0</v>
      </c>
      <c r="O73" s="88">
        <f t="shared" si="8"/>
        <v>0</v>
      </c>
      <c r="P73" s="88">
        <f t="shared" si="8"/>
        <v>0</v>
      </c>
      <c r="Q73" s="88">
        <f t="shared" si="8"/>
        <v>0</v>
      </c>
      <c r="R73" s="88">
        <f t="shared" si="8"/>
        <v>0</v>
      </c>
      <c r="S73" s="88">
        <f t="shared" si="8"/>
        <v>0</v>
      </c>
      <c r="T73" s="88">
        <f t="shared" si="8"/>
        <v>0</v>
      </c>
      <c r="U73" s="88">
        <f t="shared" si="8"/>
        <v>0</v>
      </c>
      <c r="V73" s="89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05" t="s">
        <v>1</v>
      </c>
      <c r="L75" s="333" t="s">
        <v>72</v>
      </c>
      <c r="M75" s="276" t="s">
        <v>90</v>
      </c>
      <c r="N75" s="277" t="s">
        <v>91</v>
      </c>
      <c r="O75" s="332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19.5" customHeight="1" thickTop="1" thickBot="1" x14ac:dyDescent="0.5">
      <c r="K76" s="741" t="s">
        <v>251</v>
      </c>
      <c r="L76" s="335" t="s">
        <v>7</v>
      </c>
      <c r="M76" s="481"/>
      <c r="N76" s="481"/>
      <c r="O76" s="7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19.5" customHeight="1" thickTop="1" thickBot="1" x14ac:dyDescent="0.5">
      <c r="K77" s="742"/>
      <c r="L77" s="325" t="s">
        <v>71</v>
      </c>
      <c r="M77" s="481"/>
      <c r="N77" s="481"/>
      <c r="O77" s="7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16.5" customHeight="1" thickTop="1" thickBot="1" x14ac:dyDescent="0.5">
      <c r="K78" s="743" t="s">
        <v>252</v>
      </c>
      <c r="L78" s="325" t="s">
        <v>7</v>
      </c>
      <c r="M78" s="481"/>
      <c r="N78" s="481"/>
      <c r="O78" s="7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8" customHeight="1" thickTop="1" thickBot="1" x14ac:dyDescent="0.5">
      <c r="K79" s="744"/>
      <c r="L79" s="326" t="s">
        <v>71</v>
      </c>
      <c r="M79" s="481"/>
      <c r="N79" s="481"/>
      <c r="O79" s="7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21" customHeight="1" thickTop="1" thickBot="1" x14ac:dyDescent="0.5">
      <c r="K80" s="1138" t="s">
        <v>5</v>
      </c>
      <c r="L80" s="327" t="s">
        <v>7</v>
      </c>
      <c r="M80" s="418">
        <f t="shared" ref="M80:N80" si="10">M76+M78</f>
        <v>0</v>
      </c>
      <c r="N80" s="131">
        <f t="shared" si="10"/>
        <v>0</v>
      </c>
      <c r="O80" s="7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Top="1" thickBot="1" x14ac:dyDescent="0.5">
      <c r="K81" s="1139"/>
      <c r="L81" s="326" t="s">
        <v>71</v>
      </c>
      <c r="M81" s="414">
        <f t="shared" ref="M81:N81" si="11">M77+M79</f>
        <v>0</v>
      </c>
      <c r="N81" s="417">
        <f t="shared" si="11"/>
        <v>0</v>
      </c>
      <c r="O81" s="7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A82" s="641"/>
      <c r="B82" s="641"/>
      <c r="C82" s="641"/>
      <c r="D82" s="641"/>
      <c r="E82" s="641"/>
      <c r="F82" s="641"/>
      <c r="G82" s="82"/>
      <c r="H82" s="82"/>
      <c r="I82" s="82"/>
      <c r="J82" s="82"/>
      <c r="L82" s="378"/>
      <c r="M82" s="378"/>
      <c r="N82" s="378"/>
    </row>
    <row r="83" spans="1:22" ht="25.5" customHeight="1" x14ac:dyDescent="0.45">
      <c r="A83" s="564"/>
      <c r="B83" s="641"/>
      <c r="C83" s="641"/>
      <c r="D83" s="641"/>
      <c r="E83" s="641"/>
      <c r="F83" s="641"/>
      <c r="G83" s="655" t="s">
        <v>240</v>
      </c>
      <c r="H83" s="655"/>
      <c r="I83" s="655"/>
      <c r="J83" s="655"/>
      <c r="K83" s="1126" t="s">
        <v>240</v>
      </c>
      <c r="L83" s="1126"/>
      <c r="M83" s="1126"/>
      <c r="N83" s="1126"/>
      <c r="O83" s="1126"/>
    </row>
    <row r="84" spans="1:22" ht="19.5" customHeight="1" thickBot="1" x14ac:dyDescent="0.65">
      <c r="A84" s="1136"/>
      <c r="B84" s="1136"/>
      <c r="C84" s="1136"/>
      <c r="D84" s="1136"/>
      <c r="E84" s="1136"/>
      <c r="F84" s="1136"/>
      <c r="G84" s="371"/>
      <c r="H84" s="374"/>
      <c r="I84" s="374"/>
      <c r="J84" s="371"/>
    </row>
    <row r="85" spans="1:22" ht="19.5" customHeight="1" thickTop="1" x14ac:dyDescent="0.45">
      <c r="A85" s="641"/>
      <c r="B85" s="641"/>
      <c r="C85" s="641"/>
      <c r="D85" s="641"/>
      <c r="E85" s="641"/>
      <c r="F85" s="641"/>
      <c r="G85" s="82"/>
      <c r="H85" s="82"/>
      <c r="I85" s="82"/>
      <c r="J85" s="82"/>
      <c r="K85" s="1057" t="s">
        <v>152</v>
      </c>
      <c r="L85" s="855"/>
      <c r="M85" s="855"/>
      <c r="N85" s="855"/>
      <c r="O85" s="855"/>
      <c r="P85" s="856"/>
    </row>
    <row r="86" spans="1:22" ht="22.5" customHeight="1" thickBot="1" x14ac:dyDescent="0.5">
      <c r="A86" s="569"/>
      <c r="B86" s="620"/>
      <c r="C86" s="620"/>
      <c r="D86" s="620"/>
      <c r="E86" s="1130"/>
      <c r="F86" s="1131"/>
      <c r="G86" s="82"/>
      <c r="H86" s="82"/>
      <c r="I86" s="82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x14ac:dyDescent="0.45">
      <c r="A87" s="1132" t="s">
        <v>136</v>
      </c>
      <c r="B87" s="1133"/>
      <c r="C87" s="1133"/>
      <c r="D87" s="1133"/>
      <c r="E87" s="1133"/>
      <c r="F87" s="1134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x14ac:dyDescent="0.45">
      <c r="A88" s="41" t="s">
        <v>137</v>
      </c>
      <c r="B88" s="600" t="s">
        <v>138</v>
      </c>
      <c r="C88" s="681"/>
      <c r="D88" s="604"/>
      <c r="E88" s="1035" t="s">
        <v>139</v>
      </c>
      <c r="F88" s="1036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23.25" customHeight="1" x14ac:dyDescent="0.45">
      <c r="A89" s="41">
        <v>1</v>
      </c>
      <c r="B89" s="600" t="s">
        <v>140</v>
      </c>
      <c r="C89" s="681"/>
      <c r="D89" s="604"/>
      <c r="E89" s="1085">
        <f>B33</f>
        <v>0</v>
      </c>
      <c r="F89" s="1086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(D115*5)/1000</f>
        <v>#DIV/0!</v>
      </c>
      <c r="P89" s="1036"/>
      <c r="R89" s="921"/>
      <c r="S89" s="921"/>
      <c r="T89" s="921"/>
    </row>
    <row r="90" spans="1:22" ht="18.75" customHeight="1" x14ac:dyDescent="0.45">
      <c r="A90" s="41">
        <v>2</v>
      </c>
      <c r="B90" s="600" t="s">
        <v>141</v>
      </c>
      <c r="C90" s="681"/>
      <c r="D90" s="604"/>
      <c r="E90" s="1047">
        <f>H4</f>
        <v>0</v>
      </c>
      <c r="F90" s="1048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18" customHeight="1" x14ac:dyDescent="0.45">
      <c r="A91" s="41">
        <v>3</v>
      </c>
      <c r="B91" s="600" t="s">
        <v>142</v>
      </c>
      <c r="C91" s="681"/>
      <c r="D91" s="604"/>
      <c r="E91" s="1047" t="e">
        <f>E89/E90</f>
        <v>#DIV/0!</v>
      </c>
      <c r="F91" s="1048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18.7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2"/>
      <c r="J93" s="82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17.25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18.75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82"/>
      <c r="J95" s="8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0.25" customHeight="1" thickTop="1" x14ac:dyDescent="0.45">
      <c r="A96" s="41">
        <v>8</v>
      </c>
      <c r="B96" s="600" t="s">
        <v>147</v>
      </c>
      <c r="C96" s="681"/>
      <c r="D96" s="604"/>
      <c r="E96" s="1035" t="e">
        <f>(J33/B33)*100</f>
        <v>#DIV/0!</v>
      </c>
      <c r="F96" s="1036"/>
      <c r="G96" s="82"/>
      <c r="H96" s="82"/>
      <c r="I96" s="82"/>
      <c r="J96" s="82"/>
    </row>
    <row r="97" spans="1:16" ht="20.25" customHeight="1" thickBot="1" x14ac:dyDescent="0.5">
      <c r="A97" s="41">
        <v>9</v>
      </c>
      <c r="B97" s="711" t="s">
        <v>148</v>
      </c>
      <c r="C97" s="712"/>
      <c r="D97" s="7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711" t="s">
        <v>149</v>
      </c>
      <c r="C98" s="712"/>
      <c r="D98" s="704"/>
      <c r="E98" s="1047" t="e">
        <f>((H33+B34)/J33)*100</f>
        <v>#DIV/0!</v>
      </c>
      <c r="F98" s="1048"/>
      <c r="G98" s="82"/>
      <c r="H98" s="82"/>
      <c r="I98" s="82"/>
      <c r="J98" s="83"/>
      <c r="K98" s="1062" t="s">
        <v>153</v>
      </c>
      <c r="L98" s="1063"/>
      <c r="M98" s="1063"/>
      <c r="N98" s="1063"/>
      <c r="O98" s="1063"/>
      <c r="P98" s="1064"/>
    </row>
    <row r="99" spans="1:16" ht="20.25" customHeight="1" thickBot="1" x14ac:dyDescent="0.5">
      <c r="A99" s="44">
        <v>11</v>
      </c>
      <c r="B99" s="848" t="s">
        <v>150</v>
      </c>
      <c r="C99" s="1056"/>
      <c r="D99" s="849"/>
      <c r="E99" s="1091" t="e">
        <f>(O87-O100)/10</f>
        <v>#DIV/0!</v>
      </c>
      <c r="F99" s="1092"/>
      <c r="G99" s="82"/>
      <c r="H99" s="82"/>
      <c r="I99" s="82"/>
      <c r="J99" s="83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1" customHeight="1" thickTop="1" x14ac:dyDescent="0.45">
      <c r="A100" s="311">
        <v>12</v>
      </c>
      <c r="B100" s="1135" t="s">
        <v>246</v>
      </c>
      <c r="C100" s="1135"/>
      <c r="D100" s="1135"/>
      <c r="E100" s="1135" t="e">
        <f>(D34/F34)*100</f>
        <v>#DIV/0!</v>
      </c>
      <c r="F100" s="1135"/>
      <c r="G100" s="82"/>
      <c r="H100" s="82"/>
      <c r="I100" s="82"/>
      <c r="J100" s="82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2.5" customHeight="1" x14ac:dyDescent="0.45">
      <c r="A101" s="311">
        <v>13</v>
      </c>
      <c r="B101" s="691" t="s">
        <v>247</v>
      </c>
      <c r="C101" s="692"/>
      <c r="D101" s="693"/>
      <c r="E101" s="691" t="e">
        <f>(J30/H34)*100</f>
        <v>#DIV/0!</v>
      </c>
      <c r="F101" s="693"/>
      <c r="G101" s="82"/>
      <c r="H101" s="82"/>
      <c r="I101" s="82"/>
      <c r="J101" s="82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1" customHeight="1" x14ac:dyDescent="0.45">
      <c r="A102" s="311">
        <v>14</v>
      </c>
      <c r="B102" s="691" t="s">
        <v>151</v>
      </c>
      <c r="C102" s="692"/>
      <c r="D102" s="693"/>
      <c r="E102" s="691" t="e">
        <f>(I4/H4)*100</f>
        <v>#DIV/0!</v>
      </c>
      <c r="F102" s="693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0.25" customHeight="1" thickBot="1" x14ac:dyDescent="0.5">
      <c r="A104" s="1053" t="s">
        <v>174</v>
      </c>
      <c r="B104" s="1053"/>
      <c r="C104" s="1053"/>
      <c r="D104" s="1053"/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thickTop="1" thickBot="1" x14ac:dyDescent="0.5">
      <c r="A105" s="55" t="s">
        <v>137</v>
      </c>
      <c r="B105" s="1054" t="s">
        <v>174</v>
      </c>
      <c r="C105" s="1055"/>
      <c r="D105" s="33" t="s">
        <v>139</v>
      </c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Top="1" thickBot="1" x14ac:dyDescent="0.5">
      <c r="A106" s="56">
        <v>1</v>
      </c>
      <c r="B106" s="852" t="s">
        <v>76</v>
      </c>
      <c r="C106" s="853"/>
      <c r="D106" s="427" t="e">
        <f>(L16/I13)*1000</f>
        <v>#DIV/0!</v>
      </c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x14ac:dyDescent="0.45">
      <c r="A107" s="56">
        <v>2</v>
      </c>
      <c r="B107" s="625" t="s">
        <v>77</v>
      </c>
      <c r="C107" s="624"/>
      <c r="D107" s="427" t="e">
        <f>(M16/(I14+I15))*1000</f>
        <v>#DIV/0!</v>
      </c>
      <c r="G107" s="82"/>
      <c r="H107" s="82"/>
      <c r="I107" s="82"/>
      <c r="J107" s="82"/>
    </row>
    <row r="108" spans="1:16" ht="21" customHeight="1" x14ac:dyDescent="0.45">
      <c r="A108" s="24">
        <v>3</v>
      </c>
      <c r="B108" s="625" t="s">
        <v>78</v>
      </c>
      <c r="C108" s="624"/>
      <c r="D108" s="427" t="e">
        <f>(N16/I16)*1000</f>
        <v>#DIV/0!</v>
      </c>
      <c r="G108" s="82"/>
      <c r="H108" s="82"/>
      <c r="I108" s="82"/>
      <c r="J108" s="82"/>
    </row>
    <row r="109" spans="1:16" ht="19.5" customHeight="1" x14ac:dyDescent="0.45">
      <c r="A109" s="24">
        <v>4</v>
      </c>
      <c r="B109" s="625" t="s">
        <v>79</v>
      </c>
      <c r="C109" s="624"/>
      <c r="D109" s="427" t="e">
        <f>(O16/I17)*1000</f>
        <v>#DIV/0!</v>
      </c>
      <c r="E109" s="8"/>
      <c r="F109" s="8"/>
      <c r="G109" s="82"/>
      <c r="H109" s="82"/>
      <c r="I109" s="82"/>
      <c r="J109" s="82"/>
    </row>
    <row r="110" spans="1:16" ht="24" customHeight="1" x14ac:dyDescent="0.45">
      <c r="A110" s="24">
        <v>5</v>
      </c>
      <c r="B110" s="625" t="s">
        <v>80</v>
      </c>
      <c r="C110" s="624"/>
      <c r="D110" s="427" t="e">
        <f>(P16/I18)*1000</f>
        <v>#DIV/0!</v>
      </c>
      <c r="E110" s="8"/>
      <c r="F110" s="8"/>
      <c r="G110" s="82"/>
      <c r="H110" s="82"/>
      <c r="I110" s="82"/>
      <c r="J110" s="82"/>
    </row>
    <row r="111" spans="1:16" ht="24" customHeight="1" x14ac:dyDescent="0.45">
      <c r="A111" s="24">
        <v>6</v>
      </c>
      <c r="B111" s="625" t="s">
        <v>81</v>
      </c>
      <c r="C111" s="624"/>
      <c r="D111" s="427" t="e">
        <f>(Q16/I19)*1000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51">
        <v>7</v>
      </c>
      <c r="B112" s="625" t="s">
        <v>82</v>
      </c>
      <c r="C112" s="624"/>
      <c r="D112" s="427" t="e">
        <f>(R16/I20)*1000</f>
        <v>#DIV/0!</v>
      </c>
      <c r="E112" s="92"/>
      <c r="F112" s="92"/>
      <c r="G112" s="82"/>
      <c r="H112" s="82"/>
      <c r="I112" s="82"/>
      <c r="J112" s="82"/>
    </row>
    <row r="113" spans="1:6" ht="18.75" customHeight="1" x14ac:dyDescent="0.2">
      <c r="A113" s="57">
        <v>8</v>
      </c>
      <c r="B113" s="848" t="s">
        <v>83</v>
      </c>
      <c r="C113" s="849"/>
      <c r="D113" s="427" t="e">
        <f>(S16/I21)*1000</f>
        <v>#DIV/0!</v>
      </c>
      <c r="E113" s="92"/>
      <c r="F113" s="92"/>
    </row>
    <row r="114" spans="1:6" ht="18.75" customHeight="1" x14ac:dyDescent="0.2">
      <c r="A114" s="577">
        <v>9</v>
      </c>
      <c r="B114" s="927" t="s">
        <v>245</v>
      </c>
      <c r="C114" s="928"/>
      <c r="D114" s="427" t="e">
        <f>(T16/I22)*1000</f>
        <v>#DIV/0!</v>
      </c>
      <c r="E114" s="579"/>
      <c r="F114" s="579"/>
    </row>
    <row r="115" spans="1:6" ht="21" customHeight="1" x14ac:dyDescent="0.2">
      <c r="A115" s="625" t="s">
        <v>175</v>
      </c>
      <c r="B115" s="623"/>
      <c r="C115" s="624"/>
      <c r="D115" s="428" t="e">
        <f>D106+D107+D108+D109+D110+D111+D112+D113</f>
        <v>#DIV/0!</v>
      </c>
      <c r="E115" s="8"/>
      <c r="F115" s="8"/>
    </row>
    <row r="116" spans="1:6" ht="21" customHeight="1" x14ac:dyDescent="0.2">
      <c r="A116" s="81"/>
      <c r="B116" s="750"/>
      <c r="C116" s="750"/>
      <c r="D116" s="750"/>
      <c r="E116" s="750"/>
      <c r="F116" s="750"/>
    </row>
    <row r="117" spans="1:6" ht="18.75" customHeight="1" x14ac:dyDescent="0.2">
      <c r="A117" s="81"/>
      <c r="B117" s="750"/>
      <c r="C117" s="750"/>
      <c r="D117" s="750"/>
      <c r="E117" s="750"/>
      <c r="F117" s="750"/>
    </row>
    <row r="118" spans="1:6" ht="21.75" customHeight="1" x14ac:dyDescent="0.2">
      <c r="A118" s="81"/>
      <c r="B118" s="750"/>
      <c r="C118" s="750"/>
      <c r="D118" s="750"/>
      <c r="E118" s="750"/>
      <c r="F118" s="750"/>
    </row>
    <row r="119" spans="1:6" ht="20.25" customHeight="1" x14ac:dyDescent="0.2">
      <c r="A119" s="81"/>
      <c r="B119" s="750"/>
      <c r="C119" s="750"/>
      <c r="D119" s="750"/>
      <c r="E119" s="750"/>
      <c r="F119" s="750"/>
    </row>
    <row r="120" spans="1:6" ht="17.25" customHeight="1" x14ac:dyDescent="0.2"/>
  </sheetData>
  <mergeCells count="279">
    <mergeCell ref="B100:D100"/>
    <mergeCell ref="E100:F100"/>
    <mergeCell ref="A87:F87"/>
    <mergeCell ref="E101:F101"/>
    <mergeCell ref="E102:F102"/>
    <mergeCell ref="B101:D101"/>
    <mergeCell ref="B102:D102"/>
    <mergeCell ref="F23:G23"/>
    <mergeCell ref="F24:G24"/>
    <mergeCell ref="F25:G25"/>
    <mergeCell ref="F26:G26"/>
    <mergeCell ref="F27:G27"/>
    <mergeCell ref="F28:G28"/>
    <mergeCell ref="A44:A48"/>
    <mergeCell ref="A39:A43"/>
    <mergeCell ref="F4:G4"/>
    <mergeCell ref="K18:K20"/>
    <mergeCell ref="L18:O18"/>
    <mergeCell ref="L19:L20"/>
    <mergeCell ref="M19:O19"/>
    <mergeCell ref="I11:J11"/>
    <mergeCell ref="L11:T11"/>
    <mergeCell ref="F9:G9"/>
    <mergeCell ref="F10:G10"/>
    <mergeCell ref="F11:G11"/>
    <mergeCell ref="T4:U4"/>
    <mergeCell ref="R22:S22"/>
    <mergeCell ref="K2:U2"/>
    <mergeCell ref="S12:S13"/>
    <mergeCell ref="R20:S20"/>
    <mergeCell ref="T20:U20"/>
    <mergeCell ref="R21:S21"/>
    <mergeCell ref="T21:U21"/>
    <mergeCell ref="K11:K13"/>
    <mergeCell ref="L12:L13"/>
    <mergeCell ref="M12:M13"/>
    <mergeCell ref="N12:N13"/>
    <mergeCell ref="K3:K5"/>
    <mergeCell ref="L3:M4"/>
    <mergeCell ref="T12:T13"/>
    <mergeCell ref="R19:S19"/>
    <mergeCell ref="T19:U19"/>
    <mergeCell ref="N3:O4"/>
    <mergeCell ref="P3:U3"/>
    <mergeCell ref="P4:Q4"/>
    <mergeCell ref="R4:S4"/>
    <mergeCell ref="T22:U22"/>
    <mergeCell ref="O12:O13"/>
    <mergeCell ref="P12:P13"/>
    <mergeCell ref="Q12:Q13"/>
    <mergeCell ref="R12:R13"/>
    <mergeCell ref="L46:M46"/>
    <mergeCell ref="L102:N102"/>
    <mergeCell ref="O102:P102"/>
    <mergeCell ref="K24:L24"/>
    <mergeCell ref="Q24:R24"/>
    <mergeCell ref="S24:T24"/>
    <mergeCell ref="O100:P100"/>
    <mergeCell ref="L101:N101"/>
    <mergeCell ref="O101:P101"/>
    <mergeCell ref="L45:M45"/>
    <mergeCell ref="L50:M50"/>
    <mergeCell ref="L91:N91"/>
    <mergeCell ref="O91:P91"/>
    <mergeCell ref="K83:O83"/>
    <mergeCell ref="R75:T75"/>
    <mergeCell ref="R89:T89"/>
    <mergeCell ref="R80:T80"/>
    <mergeCell ref="L37:M37"/>
    <mergeCell ref="L38:M38"/>
    <mergeCell ref="O106:P106"/>
    <mergeCell ref="L95:N95"/>
    <mergeCell ref="O95:P95"/>
    <mergeCell ref="K98:P98"/>
    <mergeCell ref="L99:N99"/>
    <mergeCell ref="O99:P99"/>
    <mergeCell ref="L100:N100"/>
    <mergeCell ref="K23:L23"/>
    <mergeCell ref="N23:O23"/>
    <mergeCell ref="L39:M39"/>
    <mergeCell ref="L40:M40"/>
    <mergeCell ref="A5:C5"/>
    <mergeCell ref="A6:A7"/>
    <mergeCell ref="E6:G6"/>
    <mergeCell ref="H6:J6"/>
    <mergeCell ref="C7:D7"/>
    <mergeCell ref="F7:G7"/>
    <mergeCell ref="I7:J7"/>
    <mergeCell ref="F8:G8"/>
    <mergeCell ref="I8:J8"/>
    <mergeCell ref="B6:D6"/>
    <mergeCell ref="I23:J23"/>
    <mergeCell ref="I24:J24"/>
    <mergeCell ref="I25:J25"/>
    <mergeCell ref="I26:J26"/>
    <mergeCell ref="I27:J27"/>
    <mergeCell ref="I9:J9"/>
    <mergeCell ref="I10:J10"/>
    <mergeCell ref="A38:B38"/>
    <mergeCell ref="L35:M36"/>
    <mergeCell ref="F12:G12"/>
    <mergeCell ref="I12:J12"/>
    <mergeCell ref="F29:G29"/>
    <mergeCell ref="I28:J28"/>
    <mergeCell ref="I29:J29"/>
    <mergeCell ref="B119:D119"/>
    <mergeCell ref="E119:F119"/>
    <mergeCell ref="B116:D116"/>
    <mergeCell ref="E116:F116"/>
    <mergeCell ref="B117:D117"/>
    <mergeCell ref="E117:F117"/>
    <mergeCell ref="A115:C115"/>
    <mergeCell ref="A82:F82"/>
    <mergeCell ref="B83:D83"/>
    <mergeCell ref="E83:F83"/>
    <mergeCell ref="A84:F84"/>
    <mergeCell ref="B94:D94"/>
    <mergeCell ref="E94:F94"/>
    <mergeCell ref="B89:D89"/>
    <mergeCell ref="E89:F89"/>
    <mergeCell ref="B90:D90"/>
    <mergeCell ref="E90:F90"/>
    <mergeCell ref="B91:D91"/>
    <mergeCell ref="B96:D96"/>
    <mergeCell ref="E96:F96"/>
    <mergeCell ref="B97:D97"/>
    <mergeCell ref="E97:F97"/>
    <mergeCell ref="E91:F91"/>
    <mergeCell ref="B92:D92"/>
    <mergeCell ref="W56:X56"/>
    <mergeCell ref="W66:W68"/>
    <mergeCell ref="W60:W62"/>
    <mergeCell ref="AC71:AE71"/>
    <mergeCell ref="AC72:AE72"/>
    <mergeCell ref="AC73:AE73"/>
    <mergeCell ref="E98:F98"/>
    <mergeCell ref="B99:D99"/>
    <mergeCell ref="E92:F92"/>
    <mergeCell ref="B93:D93"/>
    <mergeCell ref="I93:J93"/>
    <mergeCell ref="E93:F93"/>
    <mergeCell ref="E99:F99"/>
    <mergeCell ref="B95:D95"/>
    <mergeCell ref="E95:F95"/>
    <mergeCell ref="B98:D98"/>
    <mergeCell ref="A85:F85"/>
    <mergeCell ref="W69:W71"/>
    <mergeCell ref="AC69:AE69"/>
    <mergeCell ref="AC70:AE70"/>
    <mergeCell ref="L92:N92"/>
    <mergeCell ref="O92:P92"/>
    <mergeCell ref="L93:N93"/>
    <mergeCell ref="O93:P93"/>
    <mergeCell ref="B114:C114"/>
    <mergeCell ref="U80:V80"/>
    <mergeCell ref="R81:T81"/>
    <mergeCell ref="U81:V81"/>
    <mergeCell ref="L88:N88"/>
    <mergeCell ref="O88:P88"/>
    <mergeCell ref="L89:N89"/>
    <mergeCell ref="O89:P89"/>
    <mergeCell ref="L94:N94"/>
    <mergeCell ref="O94:P94"/>
    <mergeCell ref="L90:N90"/>
    <mergeCell ref="O90:P90"/>
    <mergeCell ref="L103:N103"/>
    <mergeCell ref="O103:P103"/>
    <mergeCell ref="L104:N104"/>
    <mergeCell ref="O104:P104"/>
    <mergeCell ref="L105:N105"/>
    <mergeCell ref="O105:P105"/>
    <mergeCell ref="L106:N106"/>
    <mergeCell ref="K85:P85"/>
    <mergeCell ref="L86:N86"/>
    <mergeCell ref="O86:P86"/>
    <mergeCell ref="L87:N87"/>
    <mergeCell ref="O87:P87"/>
    <mergeCell ref="W65:X65"/>
    <mergeCell ref="AC55:AF55"/>
    <mergeCell ref="W57:W59"/>
    <mergeCell ref="B112:C112"/>
    <mergeCell ref="B113:C113"/>
    <mergeCell ref="B118:D118"/>
    <mergeCell ref="E118:F118"/>
    <mergeCell ref="K68:K69"/>
    <mergeCell ref="K70:K71"/>
    <mergeCell ref="K72:K73"/>
    <mergeCell ref="E88:F88"/>
    <mergeCell ref="B88:D88"/>
    <mergeCell ref="B105:C105"/>
    <mergeCell ref="B106:C106"/>
    <mergeCell ref="B107:C107"/>
    <mergeCell ref="B108:C108"/>
    <mergeCell ref="A104:D104"/>
    <mergeCell ref="G83:J83"/>
    <mergeCell ref="B109:C109"/>
    <mergeCell ref="B110:C110"/>
    <mergeCell ref="B111:C111"/>
    <mergeCell ref="K80:K81"/>
    <mergeCell ref="B86:D86"/>
    <mergeCell ref="E86:F86"/>
    <mergeCell ref="U78:V78"/>
    <mergeCell ref="U75:V75"/>
    <mergeCell ref="K76:K77"/>
    <mergeCell ref="R76:T76"/>
    <mergeCell ref="U76:V76"/>
    <mergeCell ref="R77:T77"/>
    <mergeCell ref="U77:V77"/>
    <mergeCell ref="K56:S56"/>
    <mergeCell ref="K59:K60"/>
    <mergeCell ref="K61:K62"/>
    <mergeCell ref="K63:K64"/>
    <mergeCell ref="K65:L65"/>
    <mergeCell ref="K78:K79"/>
    <mergeCell ref="R78:T78"/>
    <mergeCell ref="R79:T79"/>
    <mergeCell ref="U79:V79"/>
    <mergeCell ref="S25:T25"/>
    <mergeCell ref="U25:V25"/>
    <mergeCell ref="K26:L26"/>
    <mergeCell ref="K27:L27"/>
    <mergeCell ref="N27:R27"/>
    <mergeCell ref="Y32:AC32"/>
    <mergeCell ref="N50:O50"/>
    <mergeCell ref="P50:Q50"/>
    <mergeCell ref="R50:S50"/>
    <mergeCell ref="T50:U50"/>
    <mergeCell ref="N33:T33"/>
    <mergeCell ref="L47:M47"/>
    <mergeCell ref="L48:M48"/>
    <mergeCell ref="L49:M49"/>
    <mergeCell ref="T35:U35"/>
    <mergeCell ref="L41:M41"/>
    <mergeCell ref="L42:M42"/>
    <mergeCell ref="L43:M43"/>
    <mergeCell ref="L44:M44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AC31:AD31"/>
    <mergeCell ref="K28:L28"/>
    <mergeCell ref="N28:R28"/>
    <mergeCell ref="N29:R29"/>
    <mergeCell ref="AC29:AD29"/>
    <mergeCell ref="N30:R30"/>
    <mergeCell ref="AC30:AD30"/>
    <mergeCell ref="K25:L25"/>
    <mergeCell ref="O25:P25"/>
    <mergeCell ref="Q25:R25"/>
    <mergeCell ref="X55:AB55"/>
    <mergeCell ref="C26:D26"/>
    <mergeCell ref="C27:D27"/>
    <mergeCell ref="C28:D28"/>
    <mergeCell ref="C29:D29"/>
    <mergeCell ref="C8:D8"/>
    <mergeCell ref="C9:D9"/>
    <mergeCell ref="C10:D10"/>
    <mergeCell ref="C11:D11"/>
    <mergeCell ref="C12:D12"/>
    <mergeCell ref="C23:D23"/>
    <mergeCell ref="C24:D24"/>
    <mergeCell ref="C25:D25"/>
    <mergeCell ref="X12:X13"/>
    <mergeCell ref="N31:R31"/>
    <mergeCell ref="Y12:Z13"/>
    <mergeCell ref="AA12:AB13"/>
    <mergeCell ref="X14:X15"/>
    <mergeCell ref="Y14:Z15"/>
    <mergeCell ref="AA14:AB15"/>
    <mergeCell ref="U24:V24"/>
    <mergeCell ref="N35:O35"/>
    <mergeCell ref="P35:Q35"/>
    <mergeCell ref="R35:S35"/>
  </mergeCells>
  <pageMargins left="0.7" right="0.7" top="0.75" bottom="0.75" header="0.3" footer="0.3"/>
  <pageSetup paperSize="9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20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125" customWidth="1"/>
    <col min="32" max="32" width="7.375" customWidth="1"/>
    <col min="33" max="33" width="5.37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224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4" t="s">
        <v>38</v>
      </c>
      <c r="M5" s="545" t="s">
        <v>39</v>
      </c>
      <c r="N5" s="545" t="s">
        <v>38</v>
      </c>
      <c r="O5" s="545" t="s">
        <v>39</v>
      </c>
      <c r="P5" s="545" t="s">
        <v>38</v>
      </c>
      <c r="Q5" s="545" t="s">
        <v>39</v>
      </c>
      <c r="R5" s="545" t="s">
        <v>38</v>
      </c>
      <c r="S5" s="545" t="s">
        <v>39</v>
      </c>
      <c r="T5" s="545" t="s">
        <v>38</v>
      </c>
      <c r="U5" s="161" t="s">
        <v>39</v>
      </c>
      <c r="X5" s="532" t="s">
        <v>249</v>
      </c>
      <c r="Y5" s="443"/>
      <c r="Z5" s="443"/>
      <c r="AA5" s="443"/>
      <c r="AB5" s="500"/>
    </row>
    <row r="6" spans="1:33" ht="28.5" customHeight="1" thickTop="1" thickBot="1" x14ac:dyDescent="0.6">
      <c r="A6" s="799" t="s">
        <v>115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497"/>
      <c r="AA6" s="497"/>
      <c r="AB6" s="499"/>
    </row>
    <row r="7" spans="1:33" ht="22.5" customHeight="1" thickTop="1" thickBot="1" x14ac:dyDescent="0.45">
      <c r="A7" s="800"/>
      <c r="B7" s="218" t="s">
        <v>7</v>
      </c>
      <c r="C7" s="805" t="s">
        <v>114</v>
      </c>
      <c r="D7" s="806"/>
      <c r="E7" s="218" t="s">
        <v>7</v>
      </c>
      <c r="F7" s="805" t="s">
        <v>114</v>
      </c>
      <c r="G7" s="806"/>
      <c r="H7" s="218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18.7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04">
        <f>B8+E8</f>
        <v>0</v>
      </c>
      <c r="I8" s="668">
        <f t="shared" ref="I8" si="0">C8+F8</f>
        <v>0</v>
      </c>
      <c r="J8" s="620"/>
      <c r="K8" s="31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50">
        <f>B9+E9</f>
        <v>0</v>
      </c>
      <c r="I9" s="1089">
        <f>C9+F9</f>
        <v>0</v>
      </c>
      <c r="J9" s="1090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151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151">
        <f t="shared" si="1"/>
        <v>0</v>
      </c>
      <c r="I11" s="625">
        <f t="shared" si="1"/>
        <v>0</v>
      </c>
      <c r="J11" s="626"/>
      <c r="K11" s="60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151">
        <f t="shared" si="1"/>
        <v>0</v>
      </c>
      <c r="I12" s="625">
        <f t="shared" si="1"/>
        <v>0</v>
      </c>
      <c r="J12" s="626"/>
      <c r="K12" s="608"/>
      <c r="L12" s="1125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151">
        <f t="shared" si="1"/>
        <v>0</v>
      </c>
      <c r="I13" s="151">
        <f t="shared" si="1"/>
        <v>0</v>
      </c>
      <c r="J13" s="149">
        <f t="shared" ref="J13:J22" si="2">D13+G13</f>
        <v>0</v>
      </c>
      <c r="K13" s="628"/>
      <c r="L13" s="1149"/>
      <c r="M13" s="1150"/>
      <c r="N13" s="1150"/>
      <c r="O13" s="1150"/>
      <c r="P13" s="1150"/>
      <c r="Q13" s="1150"/>
      <c r="R13" s="1150"/>
      <c r="S13" s="1151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151">
        <f t="shared" ref="H14:H29" si="3">B14+E14</f>
        <v>0</v>
      </c>
      <c r="I14" s="151">
        <f t="shared" ref="I14:I29" si="4">C14+F14</f>
        <v>0</v>
      </c>
      <c r="J14" s="149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151">
        <f t="shared" si="3"/>
        <v>0</v>
      </c>
      <c r="I15" s="151">
        <f t="shared" si="4"/>
        <v>0</v>
      </c>
      <c r="J15" s="149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151">
        <f t="shared" si="3"/>
        <v>0</v>
      </c>
      <c r="I16" s="151">
        <f t="shared" si="4"/>
        <v>0</v>
      </c>
      <c r="J16" s="149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151">
        <f t="shared" si="3"/>
        <v>0</v>
      </c>
      <c r="I17" s="151">
        <f t="shared" si="4"/>
        <v>0</v>
      </c>
      <c r="J17" s="149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151">
        <f t="shared" si="3"/>
        <v>0</v>
      </c>
      <c r="I18" s="151">
        <f t="shared" si="4"/>
        <v>0</v>
      </c>
      <c r="J18" s="149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151">
        <f t="shared" si="3"/>
        <v>0</v>
      </c>
      <c r="I19" s="151">
        <f t="shared" si="4"/>
        <v>0</v>
      </c>
      <c r="J19" s="149">
        <f t="shared" si="2"/>
        <v>0</v>
      </c>
      <c r="K19" s="608"/>
      <c r="L19" s="715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thickBot="1" x14ac:dyDescent="0.5">
      <c r="A20" s="240" t="s">
        <v>14</v>
      </c>
      <c r="B20" s="549"/>
      <c r="C20" s="187"/>
      <c r="D20" s="188"/>
      <c r="E20" s="443"/>
      <c r="F20" s="437"/>
      <c r="G20" s="436"/>
      <c r="H20" s="151">
        <f t="shared" si="3"/>
        <v>0</v>
      </c>
      <c r="I20" s="399">
        <f t="shared" si="4"/>
        <v>0</v>
      </c>
      <c r="J20" s="176">
        <f t="shared" si="2"/>
        <v>0</v>
      </c>
      <c r="K20" s="609"/>
      <c r="L20" s="716"/>
      <c r="M20" s="263" t="s">
        <v>51</v>
      </c>
      <c r="N20" s="263" t="s">
        <v>52</v>
      </c>
      <c r="O20" s="264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thickTop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151">
        <f t="shared" si="3"/>
        <v>0</v>
      </c>
      <c r="I21" s="399">
        <f t="shared" si="4"/>
        <v>0</v>
      </c>
      <c r="J21" s="176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151">
        <f t="shared" si="3"/>
        <v>0</v>
      </c>
      <c r="I22" s="525">
        <f t="shared" si="4"/>
        <v>0</v>
      </c>
      <c r="J22" s="176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151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151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1.75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151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1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151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19.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389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389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.75" customHeight="1" thickTop="1" thickBot="1" x14ac:dyDescent="0.25">
      <c r="A29" s="262" t="s">
        <v>23</v>
      </c>
      <c r="B29" s="549"/>
      <c r="C29" s="600"/>
      <c r="D29" s="604"/>
      <c r="E29" s="434"/>
      <c r="F29" s="911"/>
      <c r="G29" s="624"/>
      <c r="H29" s="173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8" customHeight="1" thickTop="1" thickBot="1" x14ac:dyDescent="0.3">
      <c r="A30" s="393" t="s">
        <v>24</v>
      </c>
      <c r="B30" s="392">
        <f>SUM(B8:B29)</f>
        <v>0</v>
      </c>
      <c r="C30" s="392">
        <f>SUM(C8:C29)</f>
        <v>0</v>
      </c>
      <c r="D30" s="541">
        <f>SUM(D13:D22)</f>
        <v>0</v>
      </c>
      <c r="E30" s="392">
        <f>SUM(E8:E29)</f>
        <v>0</v>
      </c>
      <c r="F30" s="392">
        <f>SUM(F8:F29)</f>
        <v>0</v>
      </c>
      <c r="G30" s="26">
        <f>SUM(G13:G22)</f>
        <v>0</v>
      </c>
      <c r="H30" s="392">
        <f>SUM(H8:H29)</f>
        <v>0</v>
      </c>
      <c r="I30" s="392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19.5" customHeight="1" thickTop="1" x14ac:dyDescent="0.45"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231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4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x14ac:dyDescent="0.2">
      <c r="K35" s="8"/>
      <c r="L35" s="699" t="s">
        <v>54</v>
      </c>
      <c r="M35" s="618"/>
      <c r="N35" s="1141" t="s">
        <v>67</v>
      </c>
      <c r="O35" s="1142"/>
      <c r="P35" s="1143" t="s">
        <v>68</v>
      </c>
      <c r="Q35" s="1144"/>
      <c r="R35" s="1145" t="s">
        <v>69</v>
      </c>
      <c r="S35" s="1146"/>
      <c r="T35" s="1147" t="s">
        <v>70</v>
      </c>
      <c r="U35" s="1148"/>
    </row>
    <row r="36" spans="1:21" ht="34.5" customHeight="1" thickBot="1" x14ac:dyDescent="0.25">
      <c r="K36" s="8"/>
      <c r="L36" s="705"/>
      <c r="M36" s="713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K37" s="8"/>
      <c r="L37" s="894" t="s">
        <v>55</v>
      </c>
      <c r="M37" s="809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1044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4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4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4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4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4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4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4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4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4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4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1083" t="s">
        <v>66</v>
      </c>
      <c r="M48" s="806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269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235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496"/>
      <c r="Z57" s="496"/>
      <c r="AA57" s="496"/>
      <c r="AB57" s="496"/>
      <c r="AC57" s="496"/>
      <c r="AD57" s="496"/>
      <c r="AE57" s="496"/>
      <c r="AF57" s="496"/>
      <c r="AG57" s="496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96"/>
      <c r="Z58" s="496"/>
      <c r="AA58" s="496"/>
      <c r="AB58" s="67"/>
      <c r="AC58" s="67"/>
      <c r="AD58" s="496"/>
      <c r="AE58" s="67"/>
      <c r="AF58" s="496"/>
      <c r="AG58" s="496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96"/>
      <c r="Z59" s="496"/>
      <c r="AA59" s="496"/>
      <c r="AB59" s="68"/>
      <c r="AC59" s="68"/>
      <c r="AD59" s="496"/>
      <c r="AE59" s="68"/>
      <c r="AF59" s="496"/>
      <c r="AG59" s="496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496"/>
      <c r="Z60" s="496"/>
      <c r="AA60" s="496"/>
      <c r="AB60" s="496"/>
      <c r="AC60" s="496"/>
      <c r="AD60" s="496"/>
      <c r="AE60" s="496"/>
      <c r="AF60" s="496"/>
      <c r="AG60" s="496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96"/>
      <c r="Z61" s="496"/>
      <c r="AA61" s="496"/>
      <c r="AB61" s="67"/>
      <c r="AC61" s="67"/>
      <c r="AD61" s="496"/>
      <c r="AE61" s="67"/>
      <c r="AF61" s="496"/>
      <c r="AG61" s="496"/>
    </row>
    <row r="62" spans="1:33" ht="27.75" customHeight="1" thickBot="1" x14ac:dyDescent="0.25">
      <c r="K62" s="744"/>
      <c r="L62" s="283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96"/>
      <c r="Z62" s="496"/>
      <c r="AA62" s="496"/>
      <c r="AB62" s="68"/>
      <c r="AC62" s="68"/>
      <c r="AD62" s="496"/>
      <c r="AE62" s="68"/>
      <c r="AF62" s="496"/>
      <c r="AG62" s="496"/>
    </row>
    <row r="63" spans="1:33" ht="26.25" customHeight="1" thickTop="1" x14ac:dyDescent="0.2">
      <c r="K63" s="607" t="s">
        <v>5</v>
      </c>
      <c r="L63" s="85" t="s">
        <v>7</v>
      </c>
      <c r="M63" s="90">
        <f>M59+M61</f>
        <v>0</v>
      </c>
      <c r="N63" s="90">
        <f t="shared" ref="N63:V64" si="7">N59+N61</f>
        <v>0</v>
      </c>
      <c r="O63" s="90">
        <f t="shared" si="7"/>
        <v>0</v>
      </c>
      <c r="P63" s="90">
        <f t="shared" si="7"/>
        <v>0</v>
      </c>
      <c r="Q63" s="90">
        <f t="shared" si="7"/>
        <v>0</v>
      </c>
      <c r="R63" s="90">
        <f t="shared" si="7"/>
        <v>0</v>
      </c>
      <c r="S63" s="90">
        <f t="shared" si="7"/>
        <v>0</v>
      </c>
      <c r="T63" s="90">
        <f t="shared" si="7"/>
        <v>0</v>
      </c>
      <c r="U63" s="90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88">
        <f>M60+M62</f>
        <v>0</v>
      </c>
      <c r="N64" s="88">
        <f t="shared" si="7"/>
        <v>0</v>
      </c>
      <c r="O64" s="88">
        <f t="shared" si="7"/>
        <v>0</v>
      </c>
      <c r="P64" s="88">
        <f t="shared" si="7"/>
        <v>0</v>
      </c>
      <c r="Q64" s="88">
        <f t="shared" si="7"/>
        <v>0</v>
      </c>
      <c r="R64" s="88">
        <f t="shared" si="7"/>
        <v>0</v>
      </c>
      <c r="S64" s="88">
        <f t="shared" si="7"/>
        <v>0</v>
      </c>
      <c r="T64" s="88">
        <f t="shared" si="7"/>
        <v>0</v>
      </c>
      <c r="U64" s="88">
        <f t="shared" si="7"/>
        <v>0</v>
      </c>
      <c r="V64" s="89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0.25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3.5" customHeight="1" thickTop="1" thickBot="1" x14ac:dyDescent="0.25">
      <c r="K67" s="305" t="s">
        <v>1</v>
      </c>
      <c r="L67" s="334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275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76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85" t="s">
        <v>7</v>
      </c>
      <c r="M72" s="90">
        <f>M68+M70</f>
        <v>0</v>
      </c>
      <c r="N72" s="128">
        <f>N68+N70</f>
        <v>0</v>
      </c>
      <c r="O72" s="90">
        <f t="shared" ref="N72:V73" si="8">O68+O70</f>
        <v>0</v>
      </c>
      <c r="P72" s="90">
        <f t="shared" si="8"/>
        <v>0</v>
      </c>
      <c r="Q72" s="90">
        <f t="shared" si="8"/>
        <v>0</v>
      </c>
      <c r="R72" s="90">
        <f t="shared" si="8"/>
        <v>0</v>
      </c>
      <c r="S72" s="90">
        <f t="shared" si="8"/>
        <v>0</v>
      </c>
      <c r="T72" s="90">
        <f t="shared" si="8"/>
        <v>0</v>
      </c>
      <c r="U72" s="90">
        <f t="shared" si="8"/>
        <v>0</v>
      </c>
      <c r="V72" s="73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88">
        <f>M69+M71</f>
        <v>0</v>
      </c>
      <c r="N73" s="88">
        <f t="shared" si="8"/>
        <v>0</v>
      </c>
      <c r="O73" s="88">
        <f t="shared" si="8"/>
        <v>0</v>
      </c>
      <c r="P73" s="88">
        <f t="shared" si="8"/>
        <v>0</v>
      </c>
      <c r="Q73" s="88">
        <f t="shared" si="8"/>
        <v>0</v>
      </c>
      <c r="R73" s="88">
        <f t="shared" si="8"/>
        <v>0</v>
      </c>
      <c r="S73" s="88">
        <f t="shared" si="8"/>
        <v>0</v>
      </c>
      <c r="T73" s="88">
        <f t="shared" si="8"/>
        <v>0</v>
      </c>
      <c r="U73" s="88">
        <f t="shared" si="8"/>
        <v>0</v>
      </c>
      <c r="V73" s="89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36" t="s">
        <v>1</v>
      </c>
      <c r="L75" s="337" t="s">
        <v>72</v>
      </c>
      <c r="M75" s="276" t="s">
        <v>90</v>
      </c>
      <c r="N75" s="277" t="s">
        <v>91</v>
      </c>
      <c r="O75" s="332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18" customHeight="1" thickTop="1" thickBot="1" x14ac:dyDescent="0.5">
      <c r="K76" s="741" t="s">
        <v>251</v>
      </c>
      <c r="L76" s="335" t="s">
        <v>7</v>
      </c>
      <c r="M76" s="498"/>
      <c r="N76" s="498"/>
      <c r="O76" s="7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20.25" customHeight="1" thickTop="1" thickBot="1" x14ac:dyDescent="0.5">
      <c r="K77" s="742"/>
      <c r="L77" s="325" t="s">
        <v>71</v>
      </c>
      <c r="M77" s="498"/>
      <c r="N77" s="498"/>
      <c r="O77" s="7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18" customHeight="1" thickTop="1" thickBot="1" x14ac:dyDescent="0.5">
      <c r="K78" s="743" t="s">
        <v>252</v>
      </c>
      <c r="L78" s="325" t="s">
        <v>7</v>
      </c>
      <c r="M78" s="498"/>
      <c r="N78" s="498"/>
      <c r="O78" s="7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8" customHeight="1" thickTop="1" thickBot="1" x14ac:dyDescent="0.5">
      <c r="K79" s="744"/>
      <c r="L79" s="326" t="s">
        <v>71</v>
      </c>
      <c r="M79" s="498"/>
      <c r="N79" s="498"/>
      <c r="O79" s="7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21" customHeight="1" thickTop="1" thickBot="1" x14ac:dyDescent="0.5">
      <c r="K80" s="1138" t="s">
        <v>5</v>
      </c>
      <c r="L80" s="327" t="s">
        <v>7</v>
      </c>
      <c r="M80" s="418">
        <f t="shared" ref="M80:N80" si="10">M76+M78</f>
        <v>0</v>
      </c>
      <c r="N80" s="131">
        <f t="shared" si="10"/>
        <v>0</v>
      </c>
      <c r="O80" s="7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Top="1" thickBot="1" x14ac:dyDescent="0.5">
      <c r="K81" s="1139"/>
      <c r="L81" s="326" t="s">
        <v>71</v>
      </c>
      <c r="M81" s="414">
        <f t="shared" ref="M81:N81" si="11">M77+M79</f>
        <v>0</v>
      </c>
      <c r="N81" s="417">
        <f t="shared" si="11"/>
        <v>0</v>
      </c>
      <c r="O81" s="7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A82" s="641"/>
      <c r="B82" s="641"/>
      <c r="C82" s="641"/>
      <c r="D82" s="641"/>
      <c r="E82" s="641"/>
      <c r="F82" s="641"/>
      <c r="G82" s="82"/>
      <c r="H82" s="82"/>
      <c r="I82" s="82"/>
      <c r="J82" s="82"/>
      <c r="L82" s="373"/>
      <c r="M82" s="373"/>
    </row>
    <row r="83" spans="1:22" ht="20.25" customHeight="1" x14ac:dyDescent="0.45">
      <c r="A83" s="81"/>
      <c r="B83" s="641"/>
      <c r="C83" s="641"/>
      <c r="D83" s="641"/>
      <c r="E83" s="641"/>
      <c r="F83" s="641"/>
      <c r="G83" s="655" t="s">
        <v>240</v>
      </c>
      <c r="H83" s="655"/>
      <c r="I83" s="655"/>
      <c r="J83" s="655"/>
      <c r="K83" s="655" t="s">
        <v>240</v>
      </c>
      <c r="L83" s="655"/>
      <c r="M83" s="655"/>
      <c r="N83" s="655"/>
      <c r="O83" s="655"/>
    </row>
    <row r="84" spans="1:22" ht="19.5" customHeight="1" thickBot="1" x14ac:dyDescent="0.65">
      <c r="A84" s="1136"/>
      <c r="B84" s="1136"/>
      <c r="C84" s="1136"/>
      <c r="D84" s="1136"/>
      <c r="E84" s="1136"/>
      <c r="F84" s="1136"/>
      <c r="G84" s="82"/>
      <c r="H84" s="374"/>
      <c r="I84" s="374"/>
      <c r="J84" s="82"/>
    </row>
    <row r="85" spans="1:22" ht="19.5" customHeight="1" thickTop="1" x14ac:dyDescent="0.45">
      <c r="A85" s="641"/>
      <c r="B85" s="641"/>
      <c r="C85" s="641"/>
      <c r="D85" s="641"/>
      <c r="E85" s="641"/>
      <c r="F85" s="641"/>
      <c r="G85" s="82"/>
      <c r="H85" s="82"/>
      <c r="I85" s="82"/>
      <c r="J85" s="82"/>
      <c r="K85" s="1057" t="s">
        <v>152</v>
      </c>
      <c r="L85" s="855"/>
      <c r="M85" s="855"/>
      <c r="N85" s="855"/>
      <c r="O85" s="855"/>
      <c r="P85" s="856"/>
    </row>
    <row r="86" spans="1:22" ht="22.5" customHeight="1" thickBot="1" x14ac:dyDescent="0.5">
      <c r="A86" s="569"/>
      <c r="B86" s="620"/>
      <c r="C86" s="620"/>
      <c r="D86" s="620"/>
      <c r="E86" s="1130"/>
      <c r="F86" s="1131"/>
      <c r="G86" s="565"/>
      <c r="H86" s="82"/>
      <c r="I86" s="82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x14ac:dyDescent="0.45">
      <c r="A87" s="1132" t="s">
        <v>136</v>
      </c>
      <c r="B87" s="1133"/>
      <c r="C87" s="1133"/>
      <c r="D87" s="1133"/>
      <c r="E87" s="1133"/>
      <c r="F87" s="1134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x14ac:dyDescent="0.45">
      <c r="A88" s="41" t="s">
        <v>137</v>
      </c>
      <c r="B88" s="600" t="s">
        <v>138</v>
      </c>
      <c r="C88" s="681"/>
      <c r="D88" s="604"/>
      <c r="E88" s="1035" t="s">
        <v>139</v>
      </c>
      <c r="F88" s="1036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26.25" customHeight="1" x14ac:dyDescent="0.45">
      <c r="A89" s="41">
        <v>1</v>
      </c>
      <c r="B89" s="600" t="s">
        <v>140</v>
      </c>
      <c r="C89" s="681"/>
      <c r="D89" s="604"/>
      <c r="E89" s="1085">
        <f>B33</f>
        <v>0</v>
      </c>
      <c r="F89" s="1086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(D115*5)/1000</f>
        <v>#DIV/0!</v>
      </c>
      <c r="P89" s="1036"/>
      <c r="R89" s="921"/>
      <c r="S89" s="921"/>
      <c r="T89" s="921"/>
    </row>
    <row r="90" spans="1:22" ht="18.75" customHeight="1" x14ac:dyDescent="0.45">
      <c r="A90" s="41">
        <v>2</v>
      </c>
      <c r="B90" s="600" t="s">
        <v>141</v>
      </c>
      <c r="C90" s="681"/>
      <c r="D90" s="604"/>
      <c r="E90" s="1047">
        <f>H4</f>
        <v>0</v>
      </c>
      <c r="F90" s="1048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18" customHeight="1" x14ac:dyDescent="0.45">
      <c r="A91" s="41">
        <v>3</v>
      </c>
      <c r="B91" s="600" t="s">
        <v>142</v>
      </c>
      <c r="C91" s="681"/>
      <c r="D91" s="604"/>
      <c r="E91" s="1047" t="e">
        <f>E89/E90</f>
        <v>#DIV/0!</v>
      </c>
      <c r="F91" s="1048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18.7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2"/>
      <c r="J93" s="82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17.25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18.75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82"/>
      <c r="J95" s="8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0.25" customHeight="1" thickTop="1" x14ac:dyDescent="0.45">
      <c r="A96" s="41">
        <v>8</v>
      </c>
      <c r="B96" s="600" t="s">
        <v>147</v>
      </c>
      <c r="C96" s="681"/>
      <c r="D96" s="604"/>
      <c r="E96" s="1035" t="e">
        <f>(J33/B33)*100</f>
        <v>#DIV/0!</v>
      </c>
      <c r="F96" s="1036"/>
      <c r="G96" s="82"/>
      <c r="H96" s="82"/>
      <c r="I96" s="82"/>
      <c r="J96" s="82"/>
    </row>
    <row r="97" spans="1:16" ht="20.25" customHeight="1" thickBot="1" x14ac:dyDescent="0.5">
      <c r="A97" s="41">
        <v>9</v>
      </c>
      <c r="B97" s="711" t="s">
        <v>148</v>
      </c>
      <c r="C97" s="712"/>
      <c r="D97" s="7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711" t="s">
        <v>149</v>
      </c>
      <c r="C98" s="712"/>
      <c r="D98" s="704"/>
      <c r="E98" s="1047" t="e">
        <f>((H33+B34)/J33)*100</f>
        <v>#DIV/0!</v>
      </c>
      <c r="F98" s="1048"/>
      <c r="G98" s="82"/>
      <c r="H98" s="82"/>
      <c r="I98" s="82"/>
      <c r="J98" s="83"/>
      <c r="K98" s="1062" t="s">
        <v>153</v>
      </c>
      <c r="L98" s="1063"/>
      <c r="M98" s="1063"/>
      <c r="N98" s="1063"/>
      <c r="O98" s="1063"/>
      <c r="P98" s="1064"/>
    </row>
    <row r="99" spans="1:16" ht="20.25" customHeight="1" thickBot="1" x14ac:dyDescent="0.5">
      <c r="A99" s="44">
        <v>11</v>
      </c>
      <c r="B99" s="848" t="s">
        <v>150</v>
      </c>
      <c r="C99" s="1056"/>
      <c r="D99" s="849"/>
      <c r="E99" s="1091" t="e">
        <f>(O87-O100)/10</f>
        <v>#DIV/0!</v>
      </c>
      <c r="F99" s="1092"/>
      <c r="G99" s="82"/>
      <c r="H99" s="82"/>
      <c r="I99" s="82"/>
      <c r="J99" s="83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1" customHeight="1" thickTop="1" x14ac:dyDescent="0.45">
      <c r="A100" s="311">
        <v>12</v>
      </c>
      <c r="B100" s="1135" t="s">
        <v>246</v>
      </c>
      <c r="C100" s="1135"/>
      <c r="D100" s="1135"/>
      <c r="E100" s="1135" t="e">
        <f>(D34/F34)*100</f>
        <v>#DIV/0!</v>
      </c>
      <c r="F100" s="1135"/>
      <c r="G100" s="82"/>
      <c r="H100" s="82"/>
      <c r="I100" s="82"/>
      <c r="J100" s="82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3.25" customHeight="1" x14ac:dyDescent="0.45">
      <c r="A101" s="311">
        <v>13</v>
      </c>
      <c r="B101" s="1" t="s">
        <v>247</v>
      </c>
      <c r="C101" s="1"/>
      <c r="D101" s="1"/>
      <c r="E101" s="669" t="e">
        <f>(J30/H34)*100</f>
        <v>#DIV/0!</v>
      </c>
      <c r="F101" s="643"/>
      <c r="G101" s="82"/>
      <c r="H101" s="82"/>
      <c r="I101" s="82"/>
      <c r="J101" s="82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1" customHeight="1" x14ac:dyDescent="0.45">
      <c r="A102" s="311">
        <v>14</v>
      </c>
      <c r="B102" s="1" t="s">
        <v>151</v>
      </c>
      <c r="C102" s="1"/>
      <c r="D102" s="1"/>
      <c r="E102" s="669" t="e">
        <f>(I4/H4)*100</f>
        <v>#DIV/0!</v>
      </c>
      <c r="F102" s="643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0.25" customHeight="1" thickBot="1" x14ac:dyDescent="0.5">
      <c r="A104" s="1053" t="s">
        <v>174</v>
      </c>
      <c r="B104" s="1053"/>
      <c r="C104" s="1053"/>
      <c r="D104" s="1053"/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thickTop="1" thickBot="1" x14ac:dyDescent="0.5">
      <c r="A105" s="55" t="s">
        <v>137</v>
      </c>
      <c r="B105" s="1054" t="s">
        <v>174</v>
      </c>
      <c r="C105" s="1055"/>
      <c r="D105" s="33" t="s">
        <v>139</v>
      </c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Top="1" thickBot="1" x14ac:dyDescent="0.5">
      <c r="A106" s="56">
        <v>1</v>
      </c>
      <c r="B106" s="852" t="s">
        <v>76</v>
      </c>
      <c r="C106" s="853"/>
      <c r="D106" s="427" t="e">
        <f>(L16/I13)*1000</f>
        <v>#DIV/0!</v>
      </c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x14ac:dyDescent="0.45">
      <c r="A107" s="56">
        <v>2</v>
      </c>
      <c r="B107" s="625" t="s">
        <v>77</v>
      </c>
      <c r="C107" s="624"/>
      <c r="D107" s="427" t="e">
        <f>(M16/(I14+I15))*1000</f>
        <v>#DIV/0!</v>
      </c>
      <c r="G107" s="82"/>
      <c r="H107" s="82"/>
      <c r="I107" s="82"/>
      <c r="J107" s="82"/>
    </row>
    <row r="108" spans="1:16" ht="21" customHeight="1" x14ac:dyDescent="0.45">
      <c r="A108" s="24">
        <v>3</v>
      </c>
      <c r="B108" s="625" t="s">
        <v>78</v>
      </c>
      <c r="C108" s="624"/>
      <c r="D108" s="427" t="e">
        <f>(N16/I16)*1000</f>
        <v>#DIV/0!</v>
      </c>
      <c r="G108" s="82"/>
      <c r="H108" s="82"/>
      <c r="I108" s="82"/>
      <c r="J108" s="82"/>
    </row>
    <row r="109" spans="1:16" ht="19.5" customHeight="1" x14ac:dyDescent="0.45">
      <c r="A109" s="24">
        <v>4</v>
      </c>
      <c r="B109" s="625" t="s">
        <v>79</v>
      </c>
      <c r="C109" s="624"/>
      <c r="D109" s="427" t="e">
        <f>(O16/I17)*1000</f>
        <v>#DIV/0!</v>
      </c>
      <c r="E109" s="8"/>
      <c r="F109" s="8"/>
      <c r="G109" s="82"/>
      <c r="H109" s="82"/>
      <c r="I109" s="82"/>
      <c r="J109" s="82"/>
    </row>
    <row r="110" spans="1:16" ht="24" customHeight="1" x14ac:dyDescent="0.45">
      <c r="A110" s="24">
        <v>5</v>
      </c>
      <c r="B110" s="625" t="s">
        <v>80</v>
      </c>
      <c r="C110" s="624"/>
      <c r="D110" s="427" t="e">
        <f>(P16/I18)*1000</f>
        <v>#DIV/0!</v>
      </c>
      <c r="E110" s="8"/>
      <c r="F110" s="8"/>
      <c r="G110" s="82"/>
      <c r="H110" s="82"/>
      <c r="I110" s="82"/>
      <c r="J110" s="82"/>
    </row>
    <row r="111" spans="1:16" ht="24" customHeight="1" x14ac:dyDescent="0.45">
      <c r="A111" s="24">
        <v>6</v>
      </c>
      <c r="B111" s="625" t="s">
        <v>81</v>
      </c>
      <c r="C111" s="624"/>
      <c r="D111" s="427" t="e">
        <f>(Q16/I19)*1000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51">
        <v>7</v>
      </c>
      <c r="B112" s="625" t="s">
        <v>82</v>
      </c>
      <c r="C112" s="624"/>
      <c r="D112" s="427" t="e">
        <f>(R16/I20)*1000</f>
        <v>#DIV/0!</v>
      </c>
      <c r="E112" s="92"/>
      <c r="F112" s="92"/>
      <c r="G112" s="82"/>
      <c r="H112" s="82"/>
      <c r="I112" s="82"/>
      <c r="J112" s="82"/>
    </row>
    <row r="113" spans="1:6" ht="18.75" customHeight="1" x14ac:dyDescent="0.2">
      <c r="A113" s="57">
        <v>8</v>
      </c>
      <c r="B113" s="848" t="s">
        <v>83</v>
      </c>
      <c r="C113" s="849"/>
      <c r="D113" s="427" t="e">
        <f>(S16/I21)*1000</f>
        <v>#DIV/0!</v>
      </c>
      <c r="E113" s="92"/>
      <c r="F113" s="92"/>
    </row>
    <row r="114" spans="1:6" ht="18.75" customHeight="1" x14ac:dyDescent="0.2">
      <c r="A114" s="577">
        <v>9</v>
      </c>
      <c r="B114" s="927" t="s">
        <v>245</v>
      </c>
      <c r="C114" s="928"/>
      <c r="D114" s="427" t="e">
        <f>(T16/I22)*1000</f>
        <v>#DIV/0!</v>
      </c>
      <c r="E114" s="579"/>
      <c r="F114" s="579"/>
    </row>
    <row r="115" spans="1:6" ht="21" customHeight="1" x14ac:dyDescent="0.2">
      <c r="A115" s="625" t="s">
        <v>175</v>
      </c>
      <c r="B115" s="623"/>
      <c r="C115" s="624"/>
      <c r="D115" s="428" t="e">
        <f>D106+D107+D108+D109+D110+D111+D112+D113</f>
        <v>#DIV/0!</v>
      </c>
      <c r="E115" s="8"/>
      <c r="F115" s="8"/>
    </row>
    <row r="116" spans="1:6" ht="21" customHeight="1" x14ac:dyDescent="0.2">
      <c r="A116" s="81"/>
      <c r="B116" s="750"/>
      <c r="C116" s="750"/>
      <c r="D116" s="750"/>
      <c r="E116" s="750"/>
      <c r="F116" s="750"/>
    </row>
    <row r="117" spans="1:6" ht="18.75" customHeight="1" x14ac:dyDescent="0.2">
      <c r="A117" s="81"/>
      <c r="B117" s="750"/>
      <c r="C117" s="750"/>
      <c r="D117" s="750"/>
      <c r="E117" s="750"/>
      <c r="F117" s="750"/>
    </row>
    <row r="118" spans="1:6" ht="21.75" customHeight="1" x14ac:dyDescent="0.2">
      <c r="A118" s="81"/>
      <c r="B118" s="750"/>
      <c r="C118" s="750"/>
      <c r="D118" s="750"/>
      <c r="E118" s="750"/>
      <c r="F118" s="750"/>
    </row>
    <row r="119" spans="1:6" ht="20.25" customHeight="1" x14ac:dyDescent="0.2">
      <c r="A119" s="81"/>
      <c r="B119" s="750"/>
      <c r="C119" s="750"/>
      <c r="D119" s="750"/>
      <c r="E119" s="750"/>
      <c r="F119" s="750"/>
    </row>
    <row r="120" spans="1:6" ht="17.25" customHeight="1" x14ac:dyDescent="0.2"/>
  </sheetData>
  <mergeCells count="277">
    <mergeCell ref="A44:A48"/>
    <mergeCell ref="A85:F85"/>
    <mergeCell ref="B100:D100"/>
    <mergeCell ref="E100:F100"/>
    <mergeCell ref="A87:F87"/>
    <mergeCell ref="E101:F101"/>
    <mergeCell ref="E102:F102"/>
    <mergeCell ref="G83:J83"/>
    <mergeCell ref="K83:O83"/>
    <mergeCell ref="O86:P86"/>
    <mergeCell ref="L87:N87"/>
    <mergeCell ref="O87:P87"/>
    <mergeCell ref="L90:N90"/>
    <mergeCell ref="O90:P90"/>
    <mergeCell ref="L91:N91"/>
    <mergeCell ref="O91:P91"/>
    <mergeCell ref="L92:N92"/>
    <mergeCell ref="O92:P92"/>
    <mergeCell ref="L93:N93"/>
    <mergeCell ref="O93:P93"/>
    <mergeCell ref="O94:P94"/>
    <mergeCell ref="L94:N94"/>
    <mergeCell ref="I93:J93"/>
    <mergeCell ref="B88:D88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L105:N105"/>
    <mergeCell ref="O105:P105"/>
    <mergeCell ref="I8:J8"/>
    <mergeCell ref="F4:G4"/>
    <mergeCell ref="F23:G23"/>
    <mergeCell ref="F24:G24"/>
    <mergeCell ref="F25:G25"/>
    <mergeCell ref="C23:D23"/>
    <mergeCell ref="C24:D24"/>
    <mergeCell ref="C25:D25"/>
    <mergeCell ref="C11:D11"/>
    <mergeCell ref="F11:G11"/>
    <mergeCell ref="I11:J11"/>
    <mergeCell ref="C12:D12"/>
    <mergeCell ref="F12:G12"/>
    <mergeCell ref="I12:J12"/>
    <mergeCell ref="B6:D6"/>
    <mergeCell ref="K3:K5"/>
    <mergeCell ref="L3:M4"/>
    <mergeCell ref="N3:O4"/>
    <mergeCell ref="P3:U3"/>
    <mergeCell ref="P4:Q4"/>
    <mergeCell ref="R4:S4"/>
    <mergeCell ref="K2:U2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C8:D8"/>
    <mergeCell ref="F8:G8"/>
    <mergeCell ref="K11:K13"/>
    <mergeCell ref="L12:L13"/>
    <mergeCell ref="M12:M13"/>
    <mergeCell ref="N12:N13"/>
    <mergeCell ref="O12:O13"/>
    <mergeCell ref="P12:P13"/>
    <mergeCell ref="Q12:Q13"/>
    <mergeCell ref="R12:R13"/>
    <mergeCell ref="S12:S13"/>
    <mergeCell ref="L11:T11"/>
    <mergeCell ref="T12:T13"/>
    <mergeCell ref="N28:R28"/>
    <mergeCell ref="N29:R29"/>
    <mergeCell ref="K23:L23"/>
    <mergeCell ref="N23:O23"/>
    <mergeCell ref="R20:S20"/>
    <mergeCell ref="T20:U20"/>
    <mergeCell ref="R21:S21"/>
    <mergeCell ref="T21:U21"/>
    <mergeCell ref="I24:J24"/>
    <mergeCell ref="K24:L24"/>
    <mergeCell ref="Q24:R24"/>
    <mergeCell ref="S24:T24"/>
    <mergeCell ref="U24:V24"/>
    <mergeCell ref="I23:J23"/>
    <mergeCell ref="K18:K20"/>
    <mergeCell ref="L18:O18"/>
    <mergeCell ref="L19:L20"/>
    <mergeCell ref="M19:O19"/>
    <mergeCell ref="R19:S19"/>
    <mergeCell ref="T19:U19"/>
    <mergeCell ref="R22:S22"/>
    <mergeCell ref="T22:U22"/>
    <mergeCell ref="Q25:R25"/>
    <mergeCell ref="S25:T25"/>
    <mergeCell ref="U25:V25"/>
    <mergeCell ref="I26:J26"/>
    <mergeCell ref="K26:L26"/>
    <mergeCell ref="C27:D27"/>
    <mergeCell ref="F27:G27"/>
    <mergeCell ref="I27:J27"/>
    <mergeCell ref="K27:L27"/>
    <mergeCell ref="N27:R27"/>
    <mergeCell ref="C26:D26"/>
    <mergeCell ref="F26:G26"/>
    <mergeCell ref="I25:J25"/>
    <mergeCell ref="K25:L25"/>
    <mergeCell ref="O25:P25"/>
    <mergeCell ref="I28:J28"/>
    <mergeCell ref="L47:M47"/>
    <mergeCell ref="L48:M48"/>
    <mergeCell ref="L49:M49"/>
    <mergeCell ref="F28:G28"/>
    <mergeCell ref="C28:D28"/>
    <mergeCell ref="F29:G29"/>
    <mergeCell ref="I29:J29"/>
    <mergeCell ref="C29:D29"/>
    <mergeCell ref="K28:L28"/>
    <mergeCell ref="L44:M44"/>
    <mergeCell ref="L45:M45"/>
    <mergeCell ref="L46:M46"/>
    <mergeCell ref="L37:M37"/>
    <mergeCell ref="L38:M38"/>
    <mergeCell ref="L39:M39"/>
    <mergeCell ref="L40:M40"/>
    <mergeCell ref="A39:A43"/>
    <mergeCell ref="AC29:AD29"/>
    <mergeCell ref="N30:R30"/>
    <mergeCell ref="AC30:AD30"/>
    <mergeCell ref="N33:T33"/>
    <mergeCell ref="N31:R31"/>
    <mergeCell ref="A38:B38"/>
    <mergeCell ref="L35:M36"/>
    <mergeCell ref="N35:O35"/>
    <mergeCell ref="P35:Q35"/>
    <mergeCell ref="R35:S35"/>
    <mergeCell ref="T35:U35"/>
    <mergeCell ref="L41:M41"/>
    <mergeCell ref="L42:M42"/>
    <mergeCell ref="L43:M43"/>
    <mergeCell ref="B119:D119"/>
    <mergeCell ref="E119:F119"/>
    <mergeCell ref="B116:D116"/>
    <mergeCell ref="E116:F116"/>
    <mergeCell ref="B117:D117"/>
    <mergeCell ref="E117:F117"/>
    <mergeCell ref="A115:C115"/>
    <mergeCell ref="A82:F82"/>
    <mergeCell ref="B83:D83"/>
    <mergeCell ref="E83:F83"/>
    <mergeCell ref="A84:F84"/>
    <mergeCell ref="B94:D94"/>
    <mergeCell ref="E94:F94"/>
    <mergeCell ref="B89:D89"/>
    <mergeCell ref="E89:F89"/>
    <mergeCell ref="B90:D90"/>
    <mergeCell ref="E90:F90"/>
    <mergeCell ref="B91:D91"/>
    <mergeCell ref="B112:C112"/>
    <mergeCell ref="B113:C113"/>
    <mergeCell ref="B118:D118"/>
    <mergeCell ref="E118:F118"/>
    <mergeCell ref="E93:F93"/>
    <mergeCell ref="E88:F88"/>
    <mergeCell ref="B105:C105"/>
    <mergeCell ref="B106:C106"/>
    <mergeCell ref="B107:C107"/>
    <mergeCell ref="B108:C108"/>
    <mergeCell ref="B109:C109"/>
    <mergeCell ref="B110:C110"/>
    <mergeCell ref="B111:C111"/>
    <mergeCell ref="E96:F96"/>
    <mergeCell ref="B97:D97"/>
    <mergeCell ref="E97:F97"/>
    <mergeCell ref="A104:D104"/>
    <mergeCell ref="B92:D92"/>
    <mergeCell ref="E92:F92"/>
    <mergeCell ref="B93:D93"/>
    <mergeCell ref="B86:D86"/>
    <mergeCell ref="E86:F86"/>
    <mergeCell ref="B98:D98"/>
    <mergeCell ref="E98:F98"/>
    <mergeCell ref="B99:D99"/>
    <mergeCell ref="E99:F99"/>
    <mergeCell ref="B95:D95"/>
    <mergeCell ref="E95:F95"/>
    <mergeCell ref="E91:F91"/>
    <mergeCell ref="L88:N88"/>
    <mergeCell ref="O88:P88"/>
    <mergeCell ref="L89:N89"/>
    <mergeCell ref="O89:P89"/>
    <mergeCell ref="B96:D96"/>
    <mergeCell ref="R89:T89"/>
    <mergeCell ref="L50:M50"/>
    <mergeCell ref="N50:O50"/>
    <mergeCell ref="P50:Q50"/>
    <mergeCell ref="R50:S50"/>
    <mergeCell ref="T50:U50"/>
    <mergeCell ref="K85:P85"/>
    <mergeCell ref="L86:N86"/>
    <mergeCell ref="K78:K79"/>
    <mergeCell ref="R78:T78"/>
    <mergeCell ref="K68:K69"/>
    <mergeCell ref="K70:K71"/>
    <mergeCell ref="K72:K73"/>
    <mergeCell ref="R75:T75"/>
    <mergeCell ref="R79:T79"/>
    <mergeCell ref="K80:K81"/>
    <mergeCell ref="R80:T80"/>
    <mergeCell ref="R81:T81"/>
    <mergeCell ref="K76:K77"/>
    <mergeCell ref="U81:V81"/>
    <mergeCell ref="U75:V75"/>
    <mergeCell ref="U76:V76"/>
    <mergeCell ref="U77:V77"/>
    <mergeCell ref="K56:S56"/>
    <mergeCell ref="K59:K60"/>
    <mergeCell ref="K61:K62"/>
    <mergeCell ref="K63:K64"/>
    <mergeCell ref="K65:L65"/>
    <mergeCell ref="R76:T76"/>
    <mergeCell ref="R77:T77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B114:C114"/>
    <mergeCell ref="W66:W68"/>
    <mergeCell ref="W69:W71"/>
    <mergeCell ref="AC69:AE69"/>
    <mergeCell ref="AC70:AE70"/>
    <mergeCell ref="AC71:AE71"/>
    <mergeCell ref="AC72:AE72"/>
    <mergeCell ref="AC73:AE73"/>
    <mergeCell ref="Y12:Z13"/>
    <mergeCell ref="AA12:AB13"/>
    <mergeCell ref="X14:X15"/>
    <mergeCell ref="Y14:Z15"/>
    <mergeCell ref="AA14:AB15"/>
    <mergeCell ref="Y32:AC32"/>
    <mergeCell ref="AC55:AF55"/>
    <mergeCell ref="W56:X56"/>
    <mergeCell ref="W57:W59"/>
    <mergeCell ref="W60:W62"/>
    <mergeCell ref="W65:X65"/>
    <mergeCell ref="AC31:AD31"/>
    <mergeCell ref="X55:AB55"/>
    <mergeCell ref="U78:V78"/>
    <mergeCell ref="U79:V79"/>
    <mergeCell ref="U80:V80"/>
  </mergeCells>
  <pageMargins left="0.7" right="0.7" top="0.75" bottom="0.75" header="0.3" footer="0.3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120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875" customWidth="1"/>
    <col min="32" max="32" width="7.375" customWidth="1"/>
    <col min="33" max="33" width="5.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224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C4+C3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4" t="s">
        <v>38</v>
      </c>
      <c r="M5" s="545" t="s">
        <v>39</v>
      </c>
      <c r="N5" s="545" t="s">
        <v>38</v>
      </c>
      <c r="O5" s="545" t="s">
        <v>39</v>
      </c>
      <c r="P5" s="545" t="s">
        <v>38</v>
      </c>
      <c r="Q5" s="545" t="s">
        <v>39</v>
      </c>
      <c r="R5" s="545" t="s">
        <v>38</v>
      </c>
      <c r="S5" s="545" t="s">
        <v>39</v>
      </c>
      <c r="T5" s="545" t="s">
        <v>38</v>
      </c>
      <c r="U5" s="161" t="s">
        <v>39</v>
      </c>
      <c r="X5" s="532" t="s">
        <v>249</v>
      </c>
      <c r="Y5" s="443"/>
      <c r="Z5" s="443"/>
      <c r="AA5" s="443"/>
      <c r="AB5" s="459"/>
    </row>
    <row r="6" spans="1:33" ht="28.5" customHeight="1" thickTop="1" thickBot="1" x14ac:dyDescent="0.6">
      <c r="A6" s="799" t="s">
        <v>115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456"/>
      <c r="AA6" s="456"/>
      <c r="AB6" s="458"/>
    </row>
    <row r="7" spans="1:33" ht="22.5" customHeight="1" thickTop="1" thickBot="1" x14ac:dyDescent="0.45">
      <c r="A7" s="800"/>
      <c r="B7" s="218" t="s">
        <v>7</v>
      </c>
      <c r="C7" s="805" t="s">
        <v>114</v>
      </c>
      <c r="D7" s="806"/>
      <c r="E7" s="218" t="s">
        <v>7</v>
      </c>
      <c r="F7" s="805" t="s">
        <v>114</v>
      </c>
      <c r="G7" s="806"/>
      <c r="H7" s="218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22.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04">
        <f>B8+E8</f>
        <v>0</v>
      </c>
      <c r="I8" s="668">
        <f t="shared" ref="I8" si="0">C8+F8</f>
        <v>0</v>
      </c>
      <c r="J8" s="620"/>
      <c r="K8" s="324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54">
        <f>B9+E9</f>
        <v>0</v>
      </c>
      <c r="I9" s="1089">
        <f>C9+F9</f>
        <v>0</v>
      </c>
      <c r="J9" s="1090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162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162">
        <f t="shared" si="1"/>
        <v>0</v>
      </c>
      <c r="I11" s="625">
        <f t="shared" si="1"/>
        <v>0</v>
      </c>
      <c r="J11" s="626"/>
      <c r="K11" s="60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162">
        <f t="shared" si="1"/>
        <v>0</v>
      </c>
      <c r="I12" s="625">
        <f t="shared" si="1"/>
        <v>0</v>
      </c>
      <c r="J12" s="626"/>
      <c r="K12" s="608"/>
      <c r="L12" s="1125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162">
        <f t="shared" si="1"/>
        <v>0</v>
      </c>
      <c r="I13" s="162">
        <f t="shared" si="1"/>
        <v>0</v>
      </c>
      <c r="J13" s="153">
        <f t="shared" ref="J13:J22" si="2">D13+G13</f>
        <v>0</v>
      </c>
      <c r="K13" s="628"/>
      <c r="L13" s="1149"/>
      <c r="M13" s="1150"/>
      <c r="N13" s="1150"/>
      <c r="O13" s="1150"/>
      <c r="P13" s="1150"/>
      <c r="Q13" s="1150"/>
      <c r="R13" s="1150"/>
      <c r="S13" s="1151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162">
        <f t="shared" ref="H14:H29" si="3">B14+E14</f>
        <v>0</v>
      </c>
      <c r="I14" s="162">
        <f t="shared" ref="I14:I29" si="4">C14+F14</f>
        <v>0</v>
      </c>
      <c r="J14" s="153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162">
        <f t="shared" si="3"/>
        <v>0</v>
      </c>
      <c r="I15" s="162">
        <f t="shared" si="4"/>
        <v>0</v>
      </c>
      <c r="J15" s="153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162">
        <f t="shared" si="3"/>
        <v>0</v>
      </c>
      <c r="I16" s="162">
        <f t="shared" si="4"/>
        <v>0</v>
      </c>
      <c r="J16" s="153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162">
        <f t="shared" si="3"/>
        <v>0</v>
      </c>
      <c r="I17" s="162">
        <f t="shared" si="4"/>
        <v>0</v>
      </c>
      <c r="J17" s="153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162">
        <f t="shared" si="3"/>
        <v>0</v>
      </c>
      <c r="I18" s="162">
        <f t="shared" si="4"/>
        <v>0</v>
      </c>
      <c r="J18" s="153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162">
        <f t="shared" si="3"/>
        <v>0</v>
      </c>
      <c r="I19" s="162">
        <f t="shared" si="4"/>
        <v>0</v>
      </c>
      <c r="J19" s="153">
        <f t="shared" si="2"/>
        <v>0</v>
      </c>
      <c r="K19" s="608"/>
      <c r="L19" s="907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x14ac:dyDescent="0.45">
      <c r="A20" s="240" t="s">
        <v>14</v>
      </c>
      <c r="B20" s="549"/>
      <c r="C20" s="187"/>
      <c r="D20" s="188"/>
      <c r="E20" s="443"/>
      <c r="F20" s="437"/>
      <c r="G20" s="436"/>
      <c r="H20" s="162">
        <f t="shared" si="3"/>
        <v>0</v>
      </c>
      <c r="I20" s="401">
        <f t="shared" si="4"/>
        <v>0</v>
      </c>
      <c r="J20" s="176">
        <f t="shared" si="2"/>
        <v>0</v>
      </c>
      <c r="K20" s="1152"/>
      <c r="L20" s="1153"/>
      <c r="M20" s="546" t="s">
        <v>51</v>
      </c>
      <c r="N20" s="546" t="s">
        <v>52</v>
      </c>
      <c r="O20" s="547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162">
        <f t="shared" si="3"/>
        <v>0</v>
      </c>
      <c r="I21" s="399">
        <f t="shared" si="4"/>
        <v>0</v>
      </c>
      <c r="J21" s="176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162">
        <f t="shared" si="3"/>
        <v>0</v>
      </c>
      <c r="I22" s="525">
        <f t="shared" si="4"/>
        <v>0</v>
      </c>
      <c r="J22" s="176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162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162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18.75" customHeight="1" x14ac:dyDescent="0.45">
      <c r="A25" s="240" t="s">
        <v>19</v>
      </c>
      <c r="B25" s="549"/>
      <c r="C25" s="600"/>
      <c r="D25" s="604"/>
      <c r="E25" s="443"/>
      <c r="F25" s="911"/>
      <c r="G25" s="624"/>
      <c r="H25" s="162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734">
        <f>L6+M6+L7+M7</f>
        <v>0</v>
      </c>
      <c r="R25" s="735"/>
      <c r="S25" s="660">
        <f>N6+O6+N7+O7</f>
        <v>0</v>
      </c>
      <c r="T25" s="661"/>
      <c r="U25" s="660">
        <f>Q25+S25</f>
        <v>0</v>
      </c>
      <c r="V25" s="661"/>
    </row>
    <row r="26" spans="1:32" ht="19.5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162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19.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389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389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" customHeight="1" thickTop="1" thickBot="1" x14ac:dyDescent="0.25">
      <c r="A29" s="262" t="s">
        <v>23</v>
      </c>
      <c r="B29" s="549"/>
      <c r="C29" s="600"/>
      <c r="D29" s="604"/>
      <c r="E29" s="434"/>
      <c r="F29" s="911"/>
      <c r="G29" s="624"/>
      <c r="H29" s="173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20.25" customHeight="1" thickTop="1" thickBot="1" x14ac:dyDescent="0.3">
      <c r="A30" s="393" t="s">
        <v>24</v>
      </c>
      <c r="B30" s="392">
        <f>SUM(B8:B29)</f>
        <v>0</v>
      </c>
      <c r="C30" s="392">
        <f>SUM(C8:C29)</f>
        <v>0</v>
      </c>
      <c r="D30" s="541">
        <f>SUM(D13:D22)</f>
        <v>0</v>
      </c>
      <c r="E30" s="392">
        <f>SUM(E8:E29)</f>
        <v>0</v>
      </c>
      <c r="F30" s="392">
        <f>SUM(F8:F29)</f>
        <v>0</v>
      </c>
      <c r="G30" s="26">
        <f>SUM(G13:G22)</f>
        <v>0</v>
      </c>
      <c r="H30" s="392">
        <f>SUM(H8:H29)</f>
        <v>0</v>
      </c>
      <c r="I30" s="392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18" customHeight="1" thickTop="1" x14ac:dyDescent="0.45"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229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4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25"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K37" s="8"/>
      <c r="L37" s="894" t="s">
        <v>55</v>
      </c>
      <c r="M37" s="809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913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4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4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4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4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4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4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4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4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4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4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1083" t="s">
        <v>66</v>
      </c>
      <c r="M48" s="806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269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234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455"/>
      <c r="Z57" s="455"/>
      <c r="AA57" s="455"/>
      <c r="AB57" s="455"/>
      <c r="AC57" s="455"/>
      <c r="AD57" s="455"/>
      <c r="AE57" s="455"/>
      <c r="AF57" s="455"/>
      <c r="AG57" s="455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55"/>
      <c r="Z58" s="455"/>
      <c r="AA58" s="455"/>
      <c r="AB58" s="67"/>
      <c r="AC58" s="67"/>
      <c r="AD58" s="455"/>
      <c r="AE58" s="67"/>
      <c r="AF58" s="455"/>
      <c r="AG58" s="455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55"/>
      <c r="Z59" s="455"/>
      <c r="AA59" s="455"/>
      <c r="AB59" s="68"/>
      <c r="AC59" s="68"/>
      <c r="AD59" s="455"/>
      <c r="AE59" s="68"/>
      <c r="AF59" s="455"/>
      <c r="AG59" s="455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455"/>
      <c r="Z60" s="455"/>
      <c r="AA60" s="455"/>
      <c r="AB60" s="455"/>
      <c r="AC60" s="455"/>
      <c r="AD60" s="455"/>
      <c r="AE60" s="455"/>
      <c r="AF60" s="455"/>
      <c r="AG60" s="455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55"/>
      <c r="Z61" s="455"/>
      <c r="AA61" s="455"/>
      <c r="AB61" s="67"/>
      <c r="AC61" s="67"/>
      <c r="AD61" s="455"/>
      <c r="AE61" s="67"/>
      <c r="AF61" s="455"/>
      <c r="AG61" s="455"/>
    </row>
    <row r="62" spans="1:33" ht="27.75" customHeight="1" thickBot="1" x14ac:dyDescent="0.25">
      <c r="K62" s="744"/>
      <c r="L62" s="283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55"/>
      <c r="Z62" s="455"/>
      <c r="AA62" s="455"/>
      <c r="AB62" s="68"/>
      <c r="AC62" s="68"/>
      <c r="AD62" s="455"/>
      <c r="AE62" s="68"/>
      <c r="AF62" s="455"/>
      <c r="AG62" s="455"/>
    </row>
    <row r="63" spans="1:33" ht="26.25" customHeight="1" thickTop="1" x14ac:dyDescent="0.2">
      <c r="K63" s="607" t="s">
        <v>5</v>
      </c>
      <c r="L63" s="85" t="s">
        <v>7</v>
      </c>
      <c r="M63" s="90">
        <f>M59+M61</f>
        <v>0</v>
      </c>
      <c r="N63" s="90">
        <f t="shared" ref="N63:V64" si="7">N59+N61</f>
        <v>0</v>
      </c>
      <c r="O63" s="90">
        <f t="shared" si="7"/>
        <v>0</v>
      </c>
      <c r="P63" s="90">
        <f t="shared" si="7"/>
        <v>0</v>
      </c>
      <c r="Q63" s="90">
        <f t="shared" si="7"/>
        <v>0</v>
      </c>
      <c r="R63" s="90">
        <f t="shared" si="7"/>
        <v>0</v>
      </c>
      <c r="S63" s="90">
        <f t="shared" si="7"/>
        <v>0</v>
      </c>
      <c r="T63" s="90">
        <f t="shared" si="7"/>
        <v>0</v>
      </c>
      <c r="U63" s="90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88">
        <f>M60+M62</f>
        <v>0</v>
      </c>
      <c r="N64" s="88">
        <f t="shared" si="7"/>
        <v>0</v>
      </c>
      <c r="O64" s="88">
        <f t="shared" si="7"/>
        <v>0</v>
      </c>
      <c r="P64" s="88">
        <f t="shared" si="7"/>
        <v>0</v>
      </c>
      <c r="Q64" s="88">
        <f t="shared" si="7"/>
        <v>0</v>
      </c>
      <c r="R64" s="88">
        <f t="shared" si="7"/>
        <v>0</v>
      </c>
      <c r="S64" s="88">
        <f t="shared" si="7"/>
        <v>0</v>
      </c>
      <c r="T64" s="88">
        <f t="shared" si="7"/>
        <v>0</v>
      </c>
      <c r="U64" s="88">
        <f t="shared" si="7"/>
        <v>0</v>
      </c>
      <c r="V64" s="89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1.75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38.25" customHeight="1" thickTop="1" thickBot="1" x14ac:dyDescent="0.25">
      <c r="K67" s="305" t="s">
        <v>1</v>
      </c>
      <c r="L67" s="330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329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283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85" t="s">
        <v>7</v>
      </c>
      <c r="M72" s="90">
        <f>M68+M70</f>
        <v>0</v>
      </c>
      <c r="N72" s="90">
        <f t="shared" ref="N72:V73" si="8">N68+N70</f>
        <v>0</v>
      </c>
      <c r="O72" s="90">
        <f t="shared" si="8"/>
        <v>0</v>
      </c>
      <c r="P72" s="90">
        <f t="shared" si="8"/>
        <v>0</v>
      </c>
      <c r="Q72" s="90">
        <f t="shared" si="8"/>
        <v>0</v>
      </c>
      <c r="R72" s="90">
        <f t="shared" si="8"/>
        <v>0</v>
      </c>
      <c r="S72" s="90">
        <f t="shared" si="8"/>
        <v>0</v>
      </c>
      <c r="T72" s="90">
        <f t="shared" si="8"/>
        <v>0</v>
      </c>
      <c r="U72" s="90">
        <f t="shared" si="8"/>
        <v>0</v>
      </c>
      <c r="V72" s="73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88">
        <f>M69+M71</f>
        <v>0</v>
      </c>
      <c r="N73" s="88">
        <f t="shared" si="8"/>
        <v>0</v>
      </c>
      <c r="O73" s="88">
        <f t="shared" si="8"/>
        <v>0</v>
      </c>
      <c r="P73" s="88">
        <f t="shared" si="8"/>
        <v>0</v>
      </c>
      <c r="Q73" s="88">
        <f t="shared" si="8"/>
        <v>0</v>
      </c>
      <c r="R73" s="88">
        <f t="shared" si="8"/>
        <v>0</v>
      </c>
      <c r="S73" s="88">
        <f t="shared" si="8"/>
        <v>0</v>
      </c>
      <c r="T73" s="88">
        <f t="shared" si="8"/>
        <v>0</v>
      </c>
      <c r="U73" s="88">
        <f t="shared" si="8"/>
        <v>0</v>
      </c>
      <c r="V73" s="89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2.5" customHeight="1" thickTop="1" x14ac:dyDescent="0.45">
      <c r="K76" s="741" t="s">
        <v>251</v>
      </c>
      <c r="L76" s="275" t="s">
        <v>7</v>
      </c>
      <c r="M76" s="457"/>
      <c r="N76" s="457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19.5" customHeight="1" x14ac:dyDescent="0.45">
      <c r="K77" s="742"/>
      <c r="L77" s="11" t="s">
        <v>71</v>
      </c>
      <c r="M77" s="457"/>
      <c r="N77" s="457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18" customHeight="1" x14ac:dyDescent="0.45">
      <c r="K78" s="743" t="s">
        <v>252</v>
      </c>
      <c r="L78" s="11" t="s">
        <v>7</v>
      </c>
      <c r="M78" s="457"/>
      <c r="N78" s="457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8" customHeight="1" thickBot="1" x14ac:dyDescent="0.5">
      <c r="K79" s="744"/>
      <c r="L79" s="283" t="s">
        <v>71</v>
      </c>
      <c r="M79" s="457"/>
      <c r="N79" s="457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21" customHeight="1" thickTop="1" x14ac:dyDescent="0.45">
      <c r="K80" s="952" t="s">
        <v>5</v>
      </c>
      <c r="L80" s="275" t="s">
        <v>7</v>
      </c>
      <c r="M80" s="418">
        <f t="shared" ref="M80:N80" si="10">M76+M78</f>
        <v>0</v>
      </c>
      <c r="N80" s="131">
        <f t="shared" si="10"/>
        <v>0</v>
      </c>
      <c r="O80" s="28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Bot="1" x14ac:dyDescent="0.5">
      <c r="K81" s="733"/>
      <c r="L81" s="283" t="s">
        <v>71</v>
      </c>
      <c r="M81" s="414">
        <f t="shared" ref="M81:N81" si="11">M77+M79</f>
        <v>0</v>
      </c>
      <c r="N81" s="417">
        <f t="shared" si="11"/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A82" s="641"/>
      <c r="B82" s="641"/>
      <c r="C82" s="641"/>
      <c r="D82" s="641"/>
      <c r="E82" s="641"/>
      <c r="F82" s="641"/>
      <c r="G82" s="82"/>
      <c r="H82" s="82"/>
      <c r="I82" s="82"/>
      <c r="J82" s="82"/>
      <c r="L82" s="373"/>
      <c r="M82" s="373"/>
    </row>
    <row r="83" spans="1:22" ht="21.75" customHeight="1" x14ac:dyDescent="0.45">
      <c r="A83" s="564"/>
      <c r="B83" s="641"/>
      <c r="C83" s="641"/>
      <c r="D83" s="641"/>
      <c r="E83" s="641"/>
      <c r="F83" s="641"/>
      <c r="G83" s="666" t="s">
        <v>240</v>
      </c>
      <c r="H83" s="666"/>
      <c r="I83" s="666"/>
      <c r="J83" s="666"/>
      <c r="K83" s="655" t="s">
        <v>240</v>
      </c>
      <c r="L83" s="655"/>
      <c r="M83" s="655"/>
      <c r="N83" s="655"/>
      <c r="O83" s="655"/>
    </row>
    <row r="84" spans="1:22" ht="19.5" customHeight="1" thickBot="1" x14ac:dyDescent="0.65">
      <c r="A84" s="1136"/>
      <c r="B84" s="1136"/>
      <c r="C84" s="1136"/>
      <c r="D84" s="1136"/>
      <c r="E84" s="1136"/>
      <c r="F84" s="1136"/>
      <c r="G84" s="565"/>
      <c r="H84" s="378"/>
      <c r="I84" s="378"/>
      <c r="J84" s="565"/>
    </row>
    <row r="85" spans="1:22" ht="19.5" customHeight="1" thickTop="1" x14ac:dyDescent="0.6">
      <c r="A85" s="564"/>
      <c r="B85" s="641"/>
      <c r="C85" s="641"/>
      <c r="D85" s="641"/>
      <c r="E85" s="641"/>
      <c r="F85" s="641"/>
      <c r="G85" s="565"/>
      <c r="H85" s="378"/>
      <c r="I85" s="378"/>
      <c r="J85" s="565"/>
      <c r="K85" s="855" t="s">
        <v>152</v>
      </c>
      <c r="L85" s="855"/>
      <c r="M85" s="855"/>
      <c r="N85" s="855"/>
      <c r="O85" s="855"/>
      <c r="P85" s="856"/>
    </row>
    <row r="86" spans="1:22" ht="21" customHeight="1" thickBot="1" x14ac:dyDescent="0.5">
      <c r="A86" s="569"/>
      <c r="B86" s="590"/>
      <c r="C86" s="590"/>
      <c r="D86" s="590"/>
      <c r="E86" s="591"/>
      <c r="F86" s="591"/>
      <c r="G86" s="82"/>
      <c r="H86" s="82"/>
      <c r="I86" s="82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x14ac:dyDescent="0.45">
      <c r="A87" s="1132" t="s">
        <v>136</v>
      </c>
      <c r="B87" s="1133"/>
      <c r="C87" s="1133"/>
      <c r="D87" s="1133"/>
      <c r="E87" s="1133"/>
      <c r="F87" s="1134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x14ac:dyDescent="0.45">
      <c r="A88" s="41" t="s">
        <v>137</v>
      </c>
      <c r="B88" s="600" t="s">
        <v>138</v>
      </c>
      <c r="C88" s="681"/>
      <c r="D88" s="604"/>
      <c r="E88" s="1035" t="s">
        <v>139</v>
      </c>
      <c r="F88" s="1036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25.5" customHeight="1" x14ac:dyDescent="0.45">
      <c r="A89" s="41">
        <v>1</v>
      </c>
      <c r="B89" s="600" t="s">
        <v>140</v>
      </c>
      <c r="C89" s="681"/>
      <c r="D89" s="604"/>
      <c r="E89" s="1085">
        <f>B33</f>
        <v>0</v>
      </c>
      <c r="F89" s="1086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(D115*5)/1000</f>
        <v>#DIV/0!</v>
      </c>
      <c r="P89" s="1036"/>
      <c r="R89" s="921"/>
      <c r="S89" s="921"/>
      <c r="T89" s="921"/>
    </row>
    <row r="90" spans="1:22" ht="18.75" customHeight="1" x14ac:dyDescent="0.45">
      <c r="A90" s="41">
        <v>2</v>
      </c>
      <c r="B90" s="600" t="s">
        <v>141</v>
      </c>
      <c r="C90" s="681"/>
      <c r="D90" s="604"/>
      <c r="E90" s="1047">
        <f>H4</f>
        <v>0</v>
      </c>
      <c r="F90" s="1048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18" customHeight="1" x14ac:dyDescent="0.45">
      <c r="A91" s="41">
        <v>3</v>
      </c>
      <c r="B91" s="600" t="s">
        <v>142</v>
      </c>
      <c r="C91" s="681"/>
      <c r="D91" s="604"/>
      <c r="E91" s="1047" t="e">
        <f>E89/E90</f>
        <v>#DIV/0!</v>
      </c>
      <c r="F91" s="1048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18.7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2"/>
      <c r="J93" s="82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17.25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18.75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82"/>
      <c r="J95" s="8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0.25" customHeight="1" thickTop="1" x14ac:dyDescent="0.45">
      <c r="A96" s="41">
        <v>8</v>
      </c>
      <c r="B96" s="600" t="s">
        <v>147</v>
      </c>
      <c r="C96" s="681"/>
      <c r="D96" s="604"/>
      <c r="E96" s="1035" t="e">
        <f>(J33/B33)*100</f>
        <v>#DIV/0!</v>
      </c>
      <c r="F96" s="1036"/>
      <c r="G96" s="82"/>
      <c r="H96" s="82"/>
      <c r="I96" s="82"/>
      <c r="J96" s="82"/>
    </row>
    <row r="97" spans="1:16" ht="20.25" customHeight="1" thickBot="1" x14ac:dyDescent="0.5">
      <c r="A97" s="41">
        <v>9</v>
      </c>
      <c r="B97" s="711" t="s">
        <v>148</v>
      </c>
      <c r="C97" s="712"/>
      <c r="D97" s="7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711" t="s">
        <v>149</v>
      </c>
      <c r="C98" s="712"/>
      <c r="D98" s="704"/>
      <c r="E98" s="1047" t="e">
        <f>((H33+B34)/J33)*100</f>
        <v>#DIV/0!</v>
      </c>
      <c r="F98" s="1048"/>
      <c r="G98" s="82"/>
      <c r="H98" s="82"/>
      <c r="I98" s="82"/>
      <c r="J98" s="83"/>
      <c r="K98" s="1062" t="s">
        <v>153</v>
      </c>
      <c r="L98" s="1063"/>
      <c r="M98" s="1063"/>
      <c r="N98" s="1063"/>
      <c r="O98" s="1063"/>
      <c r="P98" s="1064"/>
    </row>
    <row r="99" spans="1:16" ht="20.25" customHeight="1" thickBot="1" x14ac:dyDescent="0.5">
      <c r="A99" s="44">
        <v>11</v>
      </c>
      <c r="B99" s="848" t="s">
        <v>150</v>
      </c>
      <c r="C99" s="1056"/>
      <c r="D99" s="849"/>
      <c r="E99" s="1091" t="e">
        <f>(O87-O100)/10</f>
        <v>#DIV/0!</v>
      </c>
      <c r="F99" s="1092"/>
      <c r="G99" s="82"/>
      <c r="H99" s="82"/>
      <c r="I99" s="82"/>
      <c r="J99" s="83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1" customHeight="1" thickTop="1" x14ac:dyDescent="0.45">
      <c r="A100" s="311">
        <v>12</v>
      </c>
      <c r="B100" s="691" t="s">
        <v>246</v>
      </c>
      <c r="C100" s="692"/>
      <c r="D100" s="693"/>
      <c r="E100" s="691" t="e">
        <f>(D34/F34)*100</f>
        <v>#DIV/0!</v>
      </c>
      <c r="F100" s="693"/>
      <c r="G100" s="82"/>
      <c r="H100" s="82"/>
      <c r="I100" s="82"/>
      <c r="J100" s="82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2.5" customHeight="1" x14ac:dyDescent="0.45">
      <c r="A101" s="311">
        <v>13</v>
      </c>
      <c r="B101" s="691" t="s">
        <v>247</v>
      </c>
      <c r="C101" s="692"/>
      <c r="D101" s="693"/>
      <c r="E101" s="691" t="e">
        <f>(J30/H34)*100</f>
        <v>#DIV/0!</v>
      </c>
      <c r="F101" s="693"/>
      <c r="G101" s="82"/>
      <c r="H101" s="82"/>
      <c r="I101" s="82"/>
      <c r="J101" s="82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1" customHeight="1" x14ac:dyDescent="0.45">
      <c r="A102" s="311">
        <v>14</v>
      </c>
      <c r="B102" s="691" t="s">
        <v>151</v>
      </c>
      <c r="C102" s="692"/>
      <c r="D102" s="693"/>
      <c r="E102" s="691" t="e">
        <f>(I4/H4)*100</f>
        <v>#DIV/0!</v>
      </c>
      <c r="F102" s="693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0.25" customHeight="1" thickBot="1" x14ac:dyDescent="0.5">
      <c r="A104" s="1053" t="s">
        <v>174</v>
      </c>
      <c r="B104" s="1053"/>
      <c r="C104" s="1053"/>
      <c r="D104" s="1053"/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thickTop="1" thickBot="1" x14ac:dyDescent="0.5">
      <c r="A105" s="55" t="s">
        <v>137</v>
      </c>
      <c r="B105" s="1054" t="s">
        <v>174</v>
      </c>
      <c r="C105" s="1055"/>
      <c r="D105" s="33" t="s">
        <v>139</v>
      </c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Top="1" thickBot="1" x14ac:dyDescent="0.5">
      <c r="A106" s="56">
        <v>1</v>
      </c>
      <c r="B106" s="852" t="s">
        <v>76</v>
      </c>
      <c r="C106" s="853"/>
      <c r="D106" s="427" t="e">
        <f>(L16/I13)*1000</f>
        <v>#DIV/0!</v>
      </c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x14ac:dyDescent="0.45">
      <c r="A107" s="56">
        <v>2</v>
      </c>
      <c r="B107" s="625" t="s">
        <v>77</v>
      </c>
      <c r="C107" s="624"/>
      <c r="D107" s="427" t="e">
        <f>(M16/(I14+I15))*1000</f>
        <v>#DIV/0!</v>
      </c>
      <c r="G107" s="82"/>
      <c r="H107" s="82"/>
      <c r="I107" s="82"/>
      <c r="J107" s="82"/>
    </row>
    <row r="108" spans="1:16" ht="21" customHeight="1" x14ac:dyDescent="0.45">
      <c r="A108" s="24">
        <v>3</v>
      </c>
      <c r="B108" s="625" t="s">
        <v>78</v>
      </c>
      <c r="C108" s="624"/>
      <c r="D108" s="427" t="e">
        <f>(N16/I16)*1000</f>
        <v>#DIV/0!</v>
      </c>
      <c r="G108" s="82"/>
      <c r="H108" s="82"/>
      <c r="I108" s="82"/>
      <c r="J108" s="82"/>
    </row>
    <row r="109" spans="1:16" ht="19.5" customHeight="1" x14ac:dyDescent="0.45">
      <c r="A109" s="24">
        <v>4</v>
      </c>
      <c r="B109" s="625" t="s">
        <v>79</v>
      </c>
      <c r="C109" s="624"/>
      <c r="D109" s="427" t="e">
        <f>(O16/I17)*1000</f>
        <v>#DIV/0!</v>
      </c>
      <c r="E109" s="8"/>
      <c r="F109" s="8"/>
      <c r="G109" s="82"/>
      <c r="H109" s="82"/>
      <c r="I109" s="82"/>
      <c r="J109" s="82"/>
    </row>
    <row r="110" spans="1:16" ht="24" customHeight="1" x14ac:dyDescent="0.45">
      <c r="A110" s="24">
        <v>5</v>
      </c>
      <c r="B110" s="625" t="s">
        <v>80</v>
      </c>
      <c r="C110" s="624"/>
      <c r="D110" s="427" t="e">
        <f>(P16/I18)*1000</f>
        <v>#DIV/0!</v>
      </c>
      <c r="E110" s="8"/>
      <c r="F110" s="8"/>
      <c r="G110" s="82"/>
      <c r="H110" s="82"/>
      <c r="I110" s="82"/>
      <c r="J110" s="82"/>
    </row>
    <row r="111" spans="1:16" ht="24" customHeight="1" x14ac:dyDescent="0.45">
      <c r="A111" s="24">
        <v>6</v>
      </c>
      <c r="B111" s="625" t="s">
        <v>81</v>
      </c>
      <c r="C111" s="624"/>
      <c r="D111" s="427" t="e">
        <f>(Q16/I19)*1000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51">
        <v>7</v>
      </c>
      <c r="B112" s="625" t="s">
        <v>82</v>
      </c>
      <c r="C112" s="624"/>
      <c r="D112" s="427" t="e">
        <f>(R16/I20)*1000</f>
        <v>#DIV/0!</v>
      </c>
      <c r="E112" s="92"/>
      <c r="F112" s="92"/>
      <c r="G112" s="82"/>
      <c r="H112" s="82"/>
      <c r="I112" s="82"/>
      <c r="J112" s="82"/>
    </row>
    <row r="113" spans="1:6" ht="18.75" customHeight="1" x14ac:dyDescent="0.2">
      <c r="A113" s="57">
        <v>8</v>
      </c>
      <c r="B113" s="848" t="s">
        <v>83</v>
      </c>
      <c r="C113" s="849"/>
      <c r="D113" s="427" t="e">
        <f>(S16/I21)*1000</f>
        <v>#DIV/0!</v>
      </c>
      <c r="E113" s="92"/>
      <c r="F113" s="92"/>
    </row>
    <row r="114" spans="1:6" ht="18.75" customHeight="1" x14ac:dyDescent="0.2">
      <c r="A114" s="577">
        <v>9</v>
      </c>
      <c r="B114" s="927" t="s">
        <v>245</v>
      </c>
      <c r="C114" s="928"/>
      <c r="D114" s="427" t="e">
        <f>(T16/I22)*1000</f>
        <v>#DIV/0!</v>
      </c>
      <c r="E114" s="579"/>
      <c r="F114" s="579"/>
    </row>
    <row r="115" spans="1:6" ht="21" customHeight="1" x14ac:dyDescent="0.2">
      <c r="A115" s="625" t="s">
        <v>175</v>
      </c>
      <c r="B115" s="623"/>
      <c r="C115" s="624"/>
      <c r="D115" s="428" t="e">
        <f>D106+D107+D108+D109+D110+D111+D112+D113</f>
        <v>#DIV/0!</v>
      </c>
      <c r="E115" s="8"/>
      <c r="F115" s="8"/>
    </row>
    <row r="116" spans="1:6" ht="21" customHeight="1" x14ac:dyDescent="0.2">
      <c r="A116" s="81"/>
      <c r="B116" s="750"/>
      <c r="C116" s="750"/>
      <c r="D116" s="750"/>
      <c r="E116" s="750"/>
      <c r="F116" s="750"/>
    </row>
    <row r="117" spans="1:6" ht="18.75" customHeight="1" x14ac:dyDescent="0.2">
      <c r="A117" s="81"/>
      <c r="B117" s="750"/>
      <c r="C117" s="750"/>
      <c r="D117" s="750"/>
      <c r="E117" s="750"/>
      <c r="F117" s="750"/>
    </row>
    <row r="118" spans="1:6" ht="21.75" customHeight="1" x14ac:dyDescent="0.2">
      <c r="A118" s="81"/>
      <c r="B118" s="750"/>
      <c r="C118" s="750"/>
      <c r="D118" s="750"/>
      <c r="E118" s="750"/>
      <c r="F118" s="750"/>
    </row>
    <row r="119" spans="1:6" ht="20.25" customHeight="1" x14ac:dyDescent="0.2">
      <c r="A119" s="81"/>
      <c r="B119" s="750"/>
      <c r="C119" s="750"/>
      <c r="D119" s="750"/>
      <c r="E119" s="750"/>
      <c r="F119" s="750"/>
    </row>
    <row r="120" spans="1:6" ht="17.25" customHeight="1" x14ac:dyDescent="0.2"/>
  </sheetData>
  <mergeCells count="278">
    <mergeCell ref="B96:D96"/>
    <mergeCell ref="E95:F95"/>
    <mergeCell ref="N31:R31"/>
    <mergeCell ref="L48:M48"/>
    <mergeCell ref="L49:M49"/>
    <mergeCell ref="L103:N103"/>
    <mergeCell ref="O103:P103"/>
    <mergeCell ref="E96:F96"/>
    <mergeCell ref="R50:S50"/>
    <mergeCell ref="L95:N95"/>
    <mergeCell ref="P50:Q50"/>
    <mergeCell ref="L37:M37"/>
    <mergeCell ref="L38:M38"/>
    <mergeCell ref="L39:M39"/>
    <mergeCell ref="L40:M40"/>
    <mergeCell ref="O92:P92"/>
    <mergeCell ref="L93:N93"/>
    <mergeCell ref="O93:P93"/>
    <mergeCell ref="O94:P94"/>
    <mergeCell ref="O86:P86"/>
    <mergeCell ref="L87:N87"/>
    <mergeCell ref="O87:P87"/>
    <mergeCell ref="O99:P99"/>
    <mergeCell ref="L100:N100"/>
    <mergeCell ref="O100:P100"/>
    <mergeCell ref="L101:N101"/>
    <mergeCell ref="O101:P101"/>
    <mergeCell ref="L102:N102"/>
    <mergeCell ref="O102:P102"/>
    <mergeCell ref="B97:D97"/>
    <mergeCell ref="E97:F97"/>
    <mergeCell ref="I28:J28"/>
    <mergeCell ref="F28:G28"/>
    <mergeCell ref="C28:D28"/>
    <mergeCell ref="F29:G29"/>
    <mergeCell ref="I29:J29"/>
    <mergeCell ref="C29:D29"/>
    <mergeCell ref="E88:F88"/>
    <mergeCell ref="B88:D88"/>
    <mergeCell ref="K28:L28"/>
    <mergeCell ref="N28:R28"/>
    <mergeCell ref="N29:R29"/>
    <mergeCell ref="O91:P91"/>
    <mergeCell ref="R89:T89"/>
    <mergeCell ref="K56:S56"/>
    <mergeCell ref="K59:K60"/>
    <mergeCell ref="K61:K62"/>
    <mergeCell ref="B83:D83"/>
    <mergeCell ref="E83:F83"/>
    <mergeCell ref="B85:D85"/>
    <mergeCell ref="E85:F85"/>
    <mergeCell ref="A84:F84"/>
    <mergeCell ref="G83:J83"/>
    <mergeCell ref="A39:A43"/>
    <mergeCell ref="L50:M50"/>
    <mergeCell ref="N50:O50"/>
    <mergeCell ref="K80:K81"/>
    <mergeCell ref="K76:K77"/>
    <mergeCell ref="A44:A48"/>
    <mergeCell ref="K11:K13"/>
    <mergeCell ref="L12:L13"/>
    <mergeCell ref="M12:M13"/>
    <mergeCell ref="N12:N13"/>
    <mergeCell ref="T50:U50"/>
    <mergeCell ref="U80:V80"/>
    <mergeCell ref="U81:V81"/>
    <mergeCell ref="A38:B38"/>
    <mergeCell ref="A82:F82"/>
    <mergeCell ref="R80:T80"/>
    <mergeCell ref="R81:T81"/>
    <mergeCell ref="U78:V78"/>
    <mergeCell ref="U75:V75"/>
    <mergeCell ref="R76:T76"/>
    <mergeCell ref="U76:V76"/>
    <mergeCell ref="R77:T77"/>
    <mergeCell ref="U77:V77"/>
    <mergeCell ref="U24:V24"/>
    <mergeCell ref="K18:K20"/>
    <mergeCell ref="L18:O18"/>
    <mergeCell ref="L19:L20"/>
    <mergeCell ref="M19:O19"/>
    <mergeCell ref="R19:S19"/>
    <mergeCell ref="T19:U19"/>
    <mergeCell ref="R22:S22"/>
    <mergeCell ref="T22:U22"/>
    <mergeCell ref="C23:D23"/>
    <mergeCell ref="C24:D24"/>
    <mergeCell ref="C25:D25"/>
    <mergeCell ref="C11:D11"/>
    <mergeCell ref="F11:G11"/>
    <mergeCell ref="I11:J11"/>
    <mergeCell ref="I25:J25"/>
    <mergeCell ref="C12:D12"/>
    <mergeCell ref="F12:G12"/>
    <mergeCell ref="I12:J12"/>
    <mergeCell ref="I24:J24"/>
    <mergeCell ref="I23:J23"/>
    <mergeCell ref="F23:G23"/>
    <mergeCell ref="F24:G24"/>
    <mergeCell ref="F25:G25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F8:G8"/>
    <mergeCell ref="I8:J8"/>
    <mergeCell ref="L94:N94"/>
    <mergeCell ref="K3:K5"/>
    <mergeCell ref="L3:M4"/>
    <mergeCell ref="N3:O4"/>
    <mergeCell ref="P3:U3"/>
    <mergeCell ref="P4:Q4"/>
    <mergeCell ref="R4:S4"/>
    <mergeCell ref="K2:U2"/>
    <mergeCell ref="X12:X13"/>
    <mergeCell ref="O12:O13"/>
    <mergeCell ref="P12:P13"/>
    <mergeCell ref="Q12:Q13"/>
    <mergeCell ref="R12:R13"/>
    <mergeCell ref="S12:S13"/>
    <mergeCell ref="L11:T11"/>
    <mergeCell ref="T12:T13"/>
    <mergeCell ref="O25:P25"/>
    <mergeCell ref="Q25:R25"/>
    <mergeCell ref="T20:U20"/>
    <mergeCell ref="R21:S21"/>
    <mergeCell ref="T21:U21"/>
    <mergeCell ref="K24:L24"/>
    <mergeCell ref="Q24:R24"/>
    <mergeCell ref="S24:T24"/>
    <mergeCell ref="K26:L26"/>
    <mergeCell ref="K68:K69"/>
    <mergeCell ref="K70:K71"/>
    <mergeCell ref="K72:K73"/>
    <mergeCell ref="K78:K79"/>
    <mergeCell ref="R78:T78"/>
    <mergeCell ref="R79:T79"/>
    <mergeCell ref="U79:V79"/>
    <mergeCell ref="L35:M36"/>
    <mergeCell ref="N35:O35"/>
    <mergeCell ref="P35:Q35"/>
    <mergeCell ref="R35:S35"/>
    <mergeCell ref="T35:U35"/>
    <mergeCell ref="L41:M41"/>
    <mergeCell ref="N33:T33"/>
    <mergeCell ref="L47:M47"/>
    <mergeCell ref="L44:M44"/>
    <mergeCell ref="K63:K64"/>
    <mergeCell ref="K65:L65"/>
    <mergeCell ref="B119:D119"/>
    <mergeCell ref="E119:F119"/>
    <mergeCell ref="B116:D116"/>
    <mergeCell ref="E116:F116"/>
    <mergeCell ref="B117:D117"/>
    <mergeCell ref="E117:F117"/>
    <mergeCell ref="A115:C115"/>
    <mergeCell ref="E118:F118"/>
    <mergeCell ref="B105:C105"/>
    <mergeCell ref="B106:C106"/>
    <mergeCell ref="B107:C107"/>
    <mergeCell ref="B112:C112"/>
    <mergeCell ref="B113:C113"/>
    <mergeCell ref="B118:D118"/>
    <mergeCell ref="B108:C108"/>
    <mergeCell ref="B114:C114"/>
    <mergeCell ref="B109:C109"/>
    <mergeCell ref="B110:C110"/>
    <mergeCell ref="B111:C111"/>
    <mergeCell ref="O106:P106"/>
    <mergeCell ref="L105:N105"/>
    <mergeCell ref="L90:N90"/>
    <mergeCell ref="O90:P90"/>
    <mergeCell ref="L91:N91"/>
    <mergeCell ref="A104:D104"/>
    <mergeCell ref="B92:D92"/>
    <mergeCell ref="E92:F92"/>
    <mergeCell ref="B93:D93"/>
    <mergeCell ref="B100:D100"/>
    <mergeCell ref="B101:D101"/>
    <mergeCell ref="B102:D102"/>
    <mergeCell ref="E100:F100"/>
    <mergeCell ref="E101:F101"/>
    <mergeCell ref="B94:D94"/>
    <mergeCell ref="E94:F94"/>
    <mergeCell ref="O95:P95"/>
    <mergeCell ref="E102:F102"/>
    <mergeCell ref="L106:N106"/>
    <mergeCell ref="B95:D95"/>
    <mergeCell ref="L104:N104"/>
    <mergeCell ref="O104:P104"/>
    <mergeCell ref="K98:P98"/>
    <mergeCell ref="L99:N99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AC72:AE72"/>
    <mergeCell ref="AC73:AE73"/>
    <mergeCell ref="Y12:Z13"/>
    <mergeCell ref="AA12:AB13"/>
    <mergeCell ref="X14:X15"/>
    <mergeCell ref="Y14:Z15"/>
    <mergeCell ref="AA14:AB15"/>
    <mergeCell ref="Y32:AC32"/>
    <mergeCell ref="AC31:AD31"/>
    <mergeCell ref="AC55:AF55"/>
    <mergeCell ref="W56:X56"/>
    <mergeCell ref="AC29:AD29"/>
    <mergeCell ref="W60:W62"/>
    <mergeCell ref="W65:X65"/>
    <mergeCell ref="W66:W68"/>
    <mergeCell ref="AC30:AD30"/>
    <mergeCell ref="X55:AB55"/>
    <mergeCell ref="B6:D6"/>
    <mergeCell ref="W69:W71"/>
    <mergeCell ref="AC69:AE69"/>
    <mergeCell ref="AC70:AE70"/>
    <mergeCell ref="AC71:AE71"/>
    <mergeCell ref="L42:M42"/>
    <mergeCell ref="L43:M43"/>
    <mergeCell ref="C27:D27"/>
    <mergeCell ref="F27:G27"/>
    <mergeCell ref="I27:J27"/>
    <mergeCell ref="K27:L27"/>
    <mergeCell ref="N27:R27"/>
    <mergeCell ref="C26:D26"/>
    <mergeCell ref="F26:G26"/>
    <mergeCell ref="K23:L23"/>
    <mergeCell ref="N23:O23"/>
    <mergeCell ref="K25:L25"/>
    <mergeCell ref="W57:W59"/>
    <mergeCell ref="R20:S20"/>
    <mergeCell ref="L45:M45"/>
    <mergeCell ref="L46:M46"/>
    <mergeCell ref="I26:J26"/>
    <mergeCell ref="S25:T25"/>
    <mergeCell ref="U25:V25"/>
    <mergeCell ref="O105:P105"/>
    <mergeCell ref="L88:N88"/>
    <mergeCell ref="O88:P88"/>
    <mergeCell ref="L89:N89"/>
    <mergeCell ref="O89:P89"/>
    <mergeCell ref="B98:D98"/>
    <mergeCell ref="N30:R30"/>
    <mergeCell ref="E91:F91"/>
    <mergeCell ref="E98:F98"/>
    <mergeCell ref="B99:D99"/>
    <mergeCell ref="R75:T75"/>
    <mergeCell ref="B89:D89"/>
    <mergeCell ref="E89:F89"/>
    <mergeCell ref="B90:D90"/>
    <mergeCell ref="E90:F90"/>
    <mergeCell ref="B91:D91"/>
    <mergeCell ref="A87:F87"/>
    <mergeCell ref="E99:F99"/>
    <mergeCell ref="L92:N92"/>
    <mergeCell ref="I93:J93"/>
    <mergeCell ref="E93:F93"/>
    <mergeCell ref="K83:O83"/>
    <mergeCell ref="K85:P85"/>
    <mergeCell ref="L86:N86"/>
  </mergeCells>
  <pageMargins left="0.7" right="0.7" top="0.75" bottom="0.75" header="0.3" footer="0.3"/>
  <pageSetup paperSize="9" fitToWidth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G120"/>
  <sheetViews>
    <sheetView rightToLeft="1" zoomScale="70" zoomScaleNormal="70" workbookViewId="0">
      <selection activeCell="X12" sqref="X12:X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" customWidth="1"/>
    <col min="32" max="32" width="7.375" customWidth="1"/>
    <col min="33" max="33" width="5.7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90.75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225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4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30.7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28"/>
      <c r="L5" s="24" t="s">
        <v>38</v>
      </c>
      <c r="M5" s="545" t="s">
        <v>39</v>
      </c>
      <c r="N5" s="545" t="s">
        <v>38</v>
      </c>
      <c r="O5" s="545" t="s">
        <v>39</v>
      </c>
      <c r="P5" s="545" t="s">
        <v>38</v>
      </c>
      <c r="Q5" s="545" t="s">
        <v>39</v>
      </c>
      <c r="R5" s="545" t="s">
        <v>38</v>
      </c>
      <c r="S5" s="545" t="s">
        <v>39</v>
      </c>
      <c r="T5" s="545" t="s">
        <v>38</v>
      </c>
      <c r="U5" s="161" t="s">
        <v>39</v>
      </c>
      <c r="X5" s="532" t="s">
        <v>249</v>
      </c>
      <c r="Y5" s="443"/>
      <c r="Z5" s="443"/>
      <c r="AA5" s="443"/>
      <c r="AB5" s="505"/>
    </row>
    <row r="6" spans="1:33" ht="28.5" customHeight="1" thickTop="1" thickBot="1" x14ac:dyDescent="0.6">
      <c r="A6" s="799" t="s">
        <v>115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502"/>
      <c r="AA6" s="502"/>
      <c r="AB6" s="504"/>
    </row>
    <row r="7" spans="1:33" ht="22.5" customHeight="1" thickTop="1" thickBot="1" x14ac:dyDescent="0.45">
      <c r="A7" s="800"/>
      <c r="B7" s="218" t="s">
        <v>7</v>
      </c>
      <c r="C7" s="805" t="s">
        <v>114</v>
      </c>
      <c r="D7" s="806"/>
      <c r="E7" s="218" t="s">
        <v>7</v>
      </c>
      <c r="F7" s="805" t="s">
        <v>114</v>
      </c>
      <c r="G7" s="806"/>
      <c r="H7" s="218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22.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304">
        <f>B8+E8</f>
        <v>0</v>
      </c>
      <c r="I8" s="668">
        <f t="shared" ref="I8" si="0">C8+F8</f>
        <v>0</v>
      </c>
      <c r="J8" s="620"/>
      <c r="K8" s="31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46">
        <f>B9+E9</f>
        <v>0</v>
      </c>
      <c r="I9" s="1089">
        <f>C9+F9</f>
        <v>0</v>
      </c>
      <c r="J9" s="1090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144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144">
        <f t="shared" si="1"/>
        <v>0</v>
      </c>
      <c r="I11" s="625">
        <f t="shared" si="1"/>
        <v>0</v>
      </c>
      <c r="J11" s="626"/>
      <c r="K11" s="60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144">
        <f t="shared" si="1"/>
        <v>0</v>
      </c>
      <c r="I12" s="625">
        <f t="shared" si="1"/>
        <v>0</v>
      </c>
      <c r="J12" s="626"/>
      <c r="K12" s="608"/>
      <c r="L12" s="1125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144">
        <f t="shared" si="1"/>
        <v>0</v>
      </c>
      <c r="I13" s="144">
        <f t="shared" si="1"/>
        <v>0</v>
      </c>
      <c r="J13" s="145">
        <f t="shared" ref="J13:J22" si="2">D13+G13</f>
        <v>0</v>
      </c>
      <c r="K13" s="628"/>
      <c r="L13" s="1149"/>
      <c r="M13" s="1150"/>
      <c r="N13" s="1150"/>
      <c r="O13" s="1150"/>
      <c r="P13" s="1150"/>
      <c r="Q13" s="1150"/>
      <c r="R13" s="1150"/>
      <c r="S13" s="1151"/>
      <c r="T13" s="634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144">
        <f t="shared" ref="H14:H29" si="3">B14+E14</f>
        <v>0</v>
      </c>
      <c r="I14" s="144">
        <f t="shared" ref="I14:I29" si="4">C14+F14</f>
        <v>0</v>
      </c>
      <c r="J14" s="145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144">
        <f t="shared" si="3"/>
        <v>0</v>
      </c>
      <c r="I15" s="144">
        <f t="shared" si="4"/>
        <v>0</v>
      </c>
      <c r="J15" s="145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144">
        <f t="shared" si="3"/>
        <v>0</v>
      </c>
      <c r="I16" s="144">
        <f t="shared" si="4"/>
        <v>0</v>
      </c>
      <c r="J16" s="145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144">
        <f t="shared" si="3"/>
        <v>0</v>
      </c>
      <c r="I17" s="144">
        <f t="shared" si="4"/>
        <v>0</v>
      </c>
      <c r="J17" s="145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144">
        <f t="shared" si="3"/>
        <v>0</v>
      </c>
      <c r="I18" s="144">
        <f t="shared" si="4"/>
        <v>0</v>
      </c>
      <c r="J18" s="145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144">
        <f t="shared" si="3"/>
        <v>0</v>
      </c>
      <c r="I19" s="144">
        <f t="shared" si="4"/>
        <v>0</v>
      </c>
      <c r="J19" s="145">
        <f t="shared" si="2"/>
        <v>0</v>
      </c>
      <c r="K19" s="608"/>
      <c r="L19" s="907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x14ac:dyDescent="0.45">
      <c r="A20" s="240" t="s">
        <v>14</v>
      </c>
      <c r="B20" s="549"/>
      <c r="C20" s="187"/>
      <c r="D20" s="188"/>
      <c r="E20" s="443"/>
      <c r="F20" s="437"/>
      <c r="G20" s="436"/>
      <c r="H20" s="144">
        <f t="shared" si="3"/>
        <v>0</v>
      </c>
      <c r="I20" s="399">
        <f t="shared" si="4"/>
        <v>0</v>
      </c>
      <c r="J20" s="176">
        <f t="shared" si="2"/>
        <v>0</v>
      </c>
      <c r="K20" s="1152"/>
      <c r="L20" s="1153"/>
      <c r="M20" s="546" t="s">
        <v>51</v>
      </c>
      <c r="N20" s="546" t="s">
        <v>52</v>
      </c>
      <c r="O20" s="547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144">
        <f t="shared" si="3"/>
        <v>0</v>
      </c>
      <c r="I21" s="399">
        <f t="shared" si="4"/>
        <v>0</v>
      </c>
      <c r="J21" s="176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144">
        <f t="shared" si="3"/>
        <v>0</v>
      </c>
      <c r="I22" s="525">
        <f t="shared" si="4"/>
        <v>0</v>
      </c>
      <c r="J22" s="176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144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19.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144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0.25" customHeight="1" x14ac:dyDescent="0.4">
      <c r="A25" s="240" t="s">
        <v>19</v>
      </c>
      <c r="B25" s="549"/>
      <c r="C25" s="600"/>
      <c r="D25" s="604"/>
      <c r="E25" s="443"/>
      <c r="F25" s="911"/>
      <c r="G25" s="624"/>
      <c r="H25" s="144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60">
        <f>L6+M6+L7+M7</f>
        <v>0</v>
      </c>
      <c r="R25" s="661"/>
      <c r="S25" s="660">
        <f>N6+O6+N7+O7</f>
        <v>0</v>
      </c>
      <c r="T25" s="661"/>
      <c r="U25" s="660">
        <f>Q25+S25</f>
        <v>0</v>
      </c>
      <c r="V25" s="661"/>
    </row>
    <row r="26" spans="1:32" ht="21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144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18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389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389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.75" customHeight="1" thickTop="1" thickBot="1" x14ac:dyDescent="0.25">
      <c r="A29" s="262" t="s">
        <v>23</v>
      </c>
      <c r="B29" s="549"/>
      <c r="C29" s="600"/>
      <c r="D29" s="604"/>
      <c r="E29" s="434"/>
      <c r="F29" s="911"/>
      <c r="G29" s="624"/>
      <c r="H29" s="173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18" customHeight="1" thickTop="1" thickBot="1" x14ac:dyDescent="0.3">
      <c r="A30" s="393" t="s">
        <v>24</v>
      </c>
      <c r="B30" s="392">
        <f>SUM(B8:B29)</f>
        <v>0</v>
      </c>
      <c r="C30" s="392">
        <f>SUM(C8:C29)</f>
        <v>0</v>
      </c>
      <c r="D30" s="541">
        <f>SUM(D13:D22)</f>
        <v>0</v>
      </c>
      <c r="E30" s="392">
        <f>SUM(E8:E29)</f>
        <v>0</v>
      </c>
      <c r="F30" s="392">
        <f>SUM(F8:F29)</f>
        <v>0</v>
      </c>
      <c r="G30" s="26">
        <f>SUM(G13:G22)</f>
        <v>0</v>
      </c>
      <c r="H30" s="392">
        <f>SUM(H8:H29)</f>
        <v>0</v>
      </c>
      <c r="I30" s="392">
        <f>SUM(I8:I29)</f>
        <v>0</v>
      </c>
      <c r="J30" s="23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18.75" customHeight="1" thickTop="1" x14ac:dyDescent="0.45"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230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4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25"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K37" s="8"/>
      <c r="L37" s="894" t="s">
        <v>55</v>
      </c>
      <c r="M37" s="622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913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1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1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1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1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1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1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1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1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1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1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703" t="s">
        <v>66</v>
      </c>
      <c r="M48" s="753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90"/>
      <c r="N49" s="269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761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233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501"/>
      <c r="Z57" s="501"/>
      <c r="AA57" s="501"/>
      <c r="AB57" s="501"/>
      <c r="AC57" s="501"/>
      <c r="AD57" s="501"/>
      <c r="AE57" s="501"/>
      <c r="AF57" s="501"/>
      <c r="AG57" s="501"/>
    </row>
    <row r="58" spans="1:33" ht="51.75" customHeight="1" thickTop="1" thickBot="1" x14ac:dyDescent="0.25">
      <c r="K58" s="305" t="s">
        <v>1</v>
      </c>
      <c r="L58" s="334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501"/>
      <c r="Z58" s="501"/>
      <c r="AA58" s="501"/>
      <c r="AB58" s="67"/>
      <c r="AC58" s="67"/>
      <c r="AD58" s="501"/>
      <c r="AE58" s="67"/>
      <c r="AF58" s="501"/>
      <c r="AG58" s="501"/>
    </row>
    <row r="59" spans="1:33" ht="29.25" customHeight="1" thickTop="1" thickBot="1" x14ac:dyDescent="0.25">
      <c r="K59" s="741" t="s">
        <v>251</v>
      </c>
      <c r="L59" s="275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501"/>
      <c r="Z59" s="501"/>
      <c r="AA59" s="501"/>
      <c r="AB59" s="68"/>
      <c r="AC59" s="68"/>
      <c r="AD59" s="501"/>
      <c r="AE59" s="68"/>
      <c r="AF59" s="501"/>
      <c r="AG59" s="501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501"/>
      <c r="Z60" s="501"/>
      <c r="AA60" s="501"/>
      <c r="AB60" s="501"/>
      <c r="AC60" s="501"/>
      <c r="AD60" s="501"/>
      <c r="AE60" s="501"/>
      <c r="AF60" s="501"/>
      <c r="AG60" s="501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501"/>
      <c r="Z61" s="501"/>
      <c r="AA61" s="501"/>
      <c r="AB61" s="67"/>
      <c r="AC61" s="67"/>
      <c r="AD61" s="501"/>
      <c r="AE61" s="67"/>
      <c r="AF61" s="501"/>
      <c r="AG61" s="501"/>
    </row>
    <row r="62" spans="1:33" ht="27.75" customHeight="1" thickBot="1" x14ac:dyDescent="0.25">
      <c r="K62" s="744"/>
      <c r="L62" s="76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501"/>
      <c r="Z62" s="501"/>
      <c r="AA62" s="501"/>
      <c r="AB62" s="68"/>
      <c r="AC62" s="68"/>
      <c r="AD62" s="501"/>
      <c r="AE62" s="68"/>
      <c r="AF62" s="501"/>
      <c r="AG62" s="501"/>
    </row>
    <row r="63" spans="1:33" ht="26.25" customHeight="1" thickTop="1" x14ac:dyDescent="0.2">
      <c r="K63" s="607" t="s">
        <v>5</v>
      </c>
      <c r="L63" s="85" t="s">
        <v>7</v>
      </c>
      <c r="M63" s="90">
        <f>M59+M61</f>
        <v>0</v>
      </c>
      <c r="N63" s="90">
        <f t="shared" ref="N63:V64" si="7">N59+N61</f>
        <v>0</v>
      </c>
      <c r="O63" s="90">
        <f t="shared" si="7"/>
        <v>0</v>
      </c>
      <c r="P63" s="90">
        <f t="shared" si="7"/>
        <v>0</v>
      </c>
      <c r="Q63" s="90">
        <f t="shared" si="7"/>
        <v>0</v>
      </c>
      <c r="R63" s="90">
        <f t="shared" si="7"/>
        <v>0</v>
      </c>
      <c r="S63" s="90">
        <f t="shared" si="7"/>
        <v>0</v>
      </c>
      <c r="T63" s="90">
        <f t="shared" si="7"/>
        <v>0</v>
      </c>
      <c r="U63" s="90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88">
        <f>M60+M62</f>
        <v>0</v>
      </c>
      <c r="N64" s="88">
        <f t="shared" si="7"/>
        <v>0</v>
      </c>
      <c r="O64" s="88">
        <f t="shared" si="7"/>
        <v>0</v>
      </c>
      <c r="P64" s="88">
        <f t="shared" si="7"/>
        <v>0</v>
      </c>
      <c r="Q64" s="88">
        <f t="shared" si="7"/>
        <v>0</v>
      </c>
      <c r="R64" s="88">
        <f t="shared" si="7"/>
        <v>0</v>
      </c>
      <c r="S64" s="88">
        <f t="shared" si="7"/>
        <v>0</v>
      </c>
      <c r="T64" s="88">
        <f t="shared" si="7"/>
        <v>0</v>
      </c>
      <c r="U64" s="88">
        <f t="shared" si="7"/>
        <v>0</v>
      </c>
      <c r="V64" s="89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0.25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4.25" customHeight="1" thickTop="1" thickBot="1" x14ac:dyDescent="0.25">
      <c r="K67" s="305" t="s">
        <v>1</v>
      </c>
      <c r="L67" s="334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275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76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85" t="s">
        <v>7</v>
      </c>
      <c r="M72" s="90">
        <f>M68+M70</f>
        <v>0</v>
      </c>
      <c r="N72" s="90">
        <f t="shared" ref="N72:V73" si="8">N68+N70</f>
        <v>0</v>
      </c>
      <c r="O72" s="90">
        <f t="shared" si="8"/>
        <v>0</v>
      </c>
      <c r="P72" s="90">
        <f t="shared" si="8"/>
        <v>0</v>
      </c>
      <c r="Q72" s="90">
        <f t="shared" si="8"/>
        <v>0</v>
      </c>
      <c r="R72" s="90">
        <f t="shared" si="8"/>
        <v>0</v>
      </c>
      <c r="S72" s="90">
        <f t="shared" si="8"/>
        <v>0</v>
      </c>
      <c r="T72" s="90">
        <f t="shared" si="8"/>
        <v>0</v>
      </c>
      <c r="U72" s="90">
        <f t="shared" si="8"/>
        <v>0</v>
      </c>
      <c r="V72" s="73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88">
        <f>M69+M71</f>
        <v>0</v>
      </c>
      <c r="N73" s="88">
        <f t="shared" si="8"/>
        <v>0</v>
      </c>
      <c r="O73" s="88">
        <f t="shared" si="8"/>
        <v>0</v>
      </c>
      <c r="P73" s="88">
        <f t="shared" si="8"/>
        <v>0</v>
      </c>
      <c r="Q73" s="88">
        <f t="shared" si="8"/>
        <v>0</v>
      </c>
      <c r="R73" s="88">
        <f t="shared" si="8"/>
        <v>0</v>
      </c>
      <c r="S73" s="88">
        <f t="shared" si="8"/>
        <v>0</v>
      </c>
      <c r="T73" s="88">
        <f t="shared" si="8"/>
        <v>0</v>
      </c>
      <c r="U73" s="88">
        <f t="shared" si="8"/>
        <v>0</v>
      </c>
      <c r="V73" s="89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0.25" customHeight="1" thickTop="1" x14ac:dyDescent="0.45">
      <c r="K76" s="741" t="s">
        <v>251</v>
      </c>
      <c r="L76" s="275" t="s">
        <v>7</v>
      </c>
      <c r="M76" s="503"/>
      <c r="N76" s="503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19.5" customHeight="1" x14ac:dyDescent="0.45">
      <c r="K77" s="742"/>
      <c r="L77" s="11" t="s">
        <v>71</v>
      </c>
      <c r="M77" s="503"/>
      <c r="N77" s="503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18" customHeight="1" x14ac:dyDescent="0.45">
      <c r="K78" s="743" t="s">
        <v>252</v>
      </c>
      <c r="L78" s="11" t="s">
        <v>7</v>
      </c>
      <c r="M78" s="503"/>
      <c r="N78" s="503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8.75" customHeight="1" thickBot="1" x14ac:dyDescent="0.5">
      <c r="K79" s="744"/>
      <c r="L79" s="283" t="s">
        <v>71</v>
      </c>
      <c r="M79" s="503"/>
      <c r="N79" s="503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21" customHeight="1" thickTop="1" x14ac:dyDescent="0.45">
      <c r="K80" s="952" t="s">
        <v>5</v>
      </c>
      <c r="L80" s="275" t="s">
        <v>7</v>
      </c>
      <c r="M80" s="418">
        <f t="shared" ref="M80:N80" si="10">M76+M78</f>
        <v>0</v>
      </c>
      <c r="N80" s="131">
        <f t="shared" si="10"/>
        <v>0</v>
      </c>
      <c r="O80" s="284">
        <f t="shared" si="9"/>
        <v>0</v>
      </c>
      <c r="P80" s="1" t="s">
        <v>96</v>
      </c>
      <c r="Q80" s="138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Bot="1" x14ac:dyDescent="0.5">
      <c r="K81" s="733"/>
      <c r="L81" s="283" t="s">
        <v>71</v>
      </c>
      <c r="M81" s="414">
        <f t="shared" ref="M81:N81" si="11">M77+M79</f>
        <v>0</v>
      </c>
      <c r="N81" s="417">
        <f t="shared" si="11"/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A82" s="641"/>
      <c r="B82" s="641"/>
      <c r="C82" s="641"/>
      <c r="D82" s="641"/>
      <c r="E82" s="641"/>
      <c r="F82" s="641"/>
      <c r="G82" s="82"/>
      <c r="H82" s="82"/>
      <c r="I82" s="82"/>
      <c r="J82" s="82"/>
      <c r="L82" s="373"/>
      <c r="M82" s="373"/>
    </row>
    <row r="83" spans="1:22" ht="21" customHeight="1" x14ac:dyDescent="0.45">
      <c r="A83" s="81"/>
      <c r="B83" s="641"/>
      <c r="C83" s="641"/>
      <c r="D83" s="641"/>
      <c r="E83" s="641"/>
      <c r="F83" s="641"/>
      <c r="G83" s="992" t="s">
        <v>240</v>
      </c>
      <c r="H83" s="992"/>
      <c r="I83" s="992"/>
      <c r="J83" s="992"/>
      <c r="K83" s="992" t="s">
        <v>215</v>
      </c>
      <c r="L83" s="992"/>
      <c r="M83" s="992"/>
      <c r="N83" s="992"/>
      <c r="O83" s="992"/>
    </row>
    <row r="84" spans="1:22" ht="19.5" customHeight="1" thickBot="1" x14ac:dyDescent="0.65">
      <c r="A84" s="1136"/>
      <c r="B84" s="1136"/>
      <c r="C84" s="1136"/>
      <c r="D84" s="1136"/>
      <c r="E84" s="1136"/>
      <c r="F84" s="1136"/>
      <c r="G84" s="565"/>
      <c r="H84" s="374"/>
      <c r="I84" s="374"/>
      <c r="J84" s="376"/>
    </row>
    <row r="85" spans="1:22" ht="19.5" customHeight="1" thickTop="1" x14ac:dyDescent="0.45">
      <c r="A85" s="564"/>
      <c r="B85" s="641"/>
      <c r="C85" s="641"/>
      <c r="D85" s="641"/>
      <c r="E85" s="641"/>
      <c r="F85" s="641"/>
      <c r="G85" s="565"/>
      <c r="H85" s="82"/>
      <c r="I85" s="82"/>
      <c r="J85" s="82"/>
      <c r="K85" s="1057" t="s">
        <v>152</v>
      </c>
      <c r="L85" s="855"/>
      <c r="M85" s="855"/>
      <c r="N85" s="855"/>
      <c r="O85" s="855"/>
      <c r="P85" s="856"/>
    </row>
    <row r="86" spans="1:22" ht="24.75" customHeight="1" thickBot="1" x14ac:dyDescent="0.5">
      <c r="A86" s="569"/>
      <c r="B86" s="620"/>
      <c r="C86" s="620"/>
      <c r="D86" s="620"/>
      <c r="E86" s="1130"/>
      <c r="F86" s="1131"/>
      <c r="G86" s="565"/>
      <c r="H86" s="82"/>
      <c r="I86" s="82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x14ac:dyDescent="0.45">
      <c r="A87" s="1132" t="s">
        <v>136</v>
      </c>
      <c r="B87" s="1133"/>
      <c r="C87" s="1133"/>
      <c r="D87" s="1133"/>
      <c r="E87" s="1133"/>
      <c r="F87" s="1134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1.75" customHeight="1" x14ac:dyDescent="0.45">
      <c r="A88" s="41" t="s">
        <v>137</v>
      </c>
      <c r="B88" s="600" t="s">
        <v>138</v>
      </c>
      <c r="C88" s="681"/>
      <c r="D88" s="604"/>
      <c r="E88" s="1035" t="s">
        <v>139</v>
      </c>
      <c r="F88" s="1036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</row>
    <row r="89" spans="1:22" ht="23.25" customHeight="1" x14ac:dyDescent="0.45">
      <c r="A89" s="41">
        <v>1</v>
      </c>
      <c r="B89" s="600" t="s">
        <v>140</v>
      </c>
      <c r="C89" s="681"/>
      <c r="D89" s="604"/>
      <c r="E89" s="1085">
        <f>B33</f>
        <v>0</v>
      </c>
      <c r="F89" s="1086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(D115*5)/1000</f>
        <v>#DIV/0!</v>
      </c>
      <c r="P89" s="1036"/>
      <c r="R89" s="921"/>
      <c r="S89" s="921"/>
      <c r="T89" s="921"/>
    </row>
    <row r="90" spans="1:22" ht="18.75" customHeight="1" x14ac:dyDescent="0.45">
      <c r="A90" s="41">
        <v>2</v>
      </c>
      <c r="B90" s="600" t="s">
        <v>141</v>
      </c>
      <c r="C90" s="681"/>
      <c r="D90" s="604"/>
      <c r="E90" s="1047">
        <f>H4</f>
        <v>0</v>
      </c>
      <c r="F90" s="1048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18" customHeight="1" x14ac:dyDescent="0.45">
      <c r="A91" s="41">
        <v>3</v>
      </c>
      <c r="B91" s="600" t="s">
        <v>142</v>
      </c>
      <c r="C91" s="681"/>
      <c r="D91" s="604"/>
      <c r="E91" s="1047" t="e">
        <f>E89/E90</f>
        <v>#DIV/0!</v>
      </c>
      <c r="F91" s="1048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18.7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2"/>
      <c r="J93" s="82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17.25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18.75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82"/>
      <c r="J95" s="8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0.25" customHeight="1" thickTop="1" x14ac:dyDescent="0.45">
      <c r="A96" s="41">
        <v>8</v>
      </c>
      <c r="B96" s="600" t="s">
        <v>147</v>
      </c>
      <c r="C96" s="681"/>
      <c r="D96" s="604"/>
      <c r="E96" s="1035" t="e">
        <f>(J33/B33)*100</f>
        <v>#DIV/0!</v>
      </c>
      <c r="F96" s="1036"/>
      <c r="G96" s="82"/>
      <c r="H96" s="82"/>
      <c r="I96" s="82"/>
      <c r="J96" s="82"/>
    </row>
    <row r="97" spans="1:16" ht="20.25" customHeight="1" thickBot="1" x14ac:dyDescent="0.5">
      <c r="A97" s="41">
        <v>9</v>
      </c>
      <c r="B97" s="711" t="s">
        <v>148</v>
      </c>
      <c r="C97" s="712"/>
      <c r="D97" s="7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711" t="s">
        <v>149</v>
      </c>
      <c r="C98" s="712"/>
      <c r="D98" s="704"/>
      <c r="E98" s="1047" t="e">
        <f>((H33+B34)/J33)*100</f>
        <v>#DIV/0!</v>
      </c>
      <c r="F98" s="1048"/>
      <c r="G98" s="82"/>
      <c r="H98" s="82"/>
      <c r="I98" s="82"/>
      <c r="J98" s="83"/>
      <c r="K98" s="1062" t="s">
        <v>153</v>
      </c>
      <c r="L98" s="1063"/>
      <c r="M98" s="1063"/>
      <c r="N98" s="1063"/>
      <c r="O98" s="1063"/>
      <c r="P98" s="1064"/>
    </row>
    <row r="99" spans="1:16" ht="20.25" customHeight="1" thickBot="1" x14ac:dyDescent="0.5">
      <c r="A99" s="44">
        <v>11</v>
      </c>
      <c r="B99" s="848" t="s">
        <v>150</v>
      </c>
      <c r="C99" s="1056"/>
      <c r="D99" s="849"/>
      <c r="E99" s="1091" t="e">
        <f>(O87-O100)/10</f>
        <v>#DIV/0!</v>
      </c>
      <c r="F99" s="1092"/>
      <c r="G99" s="82"/>
      <c r="H99" s="82"/>
      <c r="I99" s="82"/>
      <c r="J99" s="83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1" customHeight="1" thickTop="1" x14ac:dyDescent="0.45">
      <c r="A100" s="311">
        <v>12</v>
      </c>
      <c r="B100" s="691" t="s">
        <v>246</v>
      </c>
      <c r="C100" s="692"/>
      <c r="D100" s="693"/>
      <c r="E100" s="691" t="e">
        <f>(D34/F34)*100</f>
        <v>#DIV/0!</v>
      </c>
      <c r="F100" s="693"/>
      <c r="G100" s="82"/>
      <c r="H100" s="82"/>
      <c r="I100" s="82"/>
      <c r="J100" s="82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1" customHeight="1" x14ac:dyDescent="0.45">
      <c r="A101" s="311">
        <v>13</v>
      </c>
      <c r="B101" s="691" t="s">
        <v>247</v>
      </c>
      <c r="C101" s="692"/>
      <c r="D101" s="693"/>
      <c r="E101" s="691" t="e">
        <f>(J30/H34)*100</f>
        <v>#DIV/0!</v>
      </c>
      <c r="F101" s="693"/>
      <c r="G101" s="82"/>
      <c r="H101" s="82"/>
      <c r="I101" s="82"/>
      <c r="J101" s="82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1" customHeight="1" x14ac:dyDescent="0.45">
      <c r="A102" s="311">
        <v>14</v>
      </c>
      <c r="B102" s="691" t="s">
        <v>151</v>
      </c>
      <c r="C102" s="692"/>
      <c r="D102" s="693"/>
      <c r="E102" s="691" t="e">
        <f>(I4/H4)*100</f>
        <v>#DIV/0!</v>
      </c>
      <c r="F102" s="693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0.25" customHeight="1" thickBot="1" x14ac:dyDescent="0.5">
      <c r="A104" s="1053" t="s">
        <v>174</v>
      </c>
      <c r="B104" s="1053"/>
      <c r="C104" s="1053"/>
      <c r="D104" s="1053"/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thickTop="1" thickBot="1" x14ac:dyDescent="0.5">
      <c r="A105" s="55" t="s">
        <v>137</v>
      </c>
      <c r="B105" s="1054" t="s">
        <v>174</v>
      </c>
      <c r="C105" s="1055"/>
      <c r="D105" s="33" t="s">
        <v>139</v>
      </c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Top="1" thickBot="1" x14ac:dyDescent="0.5">
      <c r="A106" s="56">
        <v>1</v>
      </c>
      <c r="B106" s="852" t="s">
        <v>76</v>
      </c>
      <c r="C106" s="853"/>
      <c r="D106" s="427" t="e">
        <f>(L16/I13)*1000</f>
        <v>#DIV/0!</v>
      </c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x14ac:dyDescent="0.45">
      <c r="A107" s="56">
        <v>2</v>
      </c>
      <c r="B107" s="625" t="s">
        <v>77</v>
      </c>
      <c r="C107" s="624"/>
      <c r="D107" s="427" t="e">
        <f>(M16/(I14+I15))*1000</f>
        <v>#DIV/0!</v>
      </c>
      <c r="G107" s="82"/>
      <c r="H107" s="82"/>
      <c r="I107" s="82"/>
      <c r="J107" s="82"/>
    </row>
    <row r="108" spans="1:16" ht="21" customHeight="1" x14ac:dyDescent="0.45">
      <c r="A108" s="24">
        <v>3</v>
      </c>
      <c r="B108" s="625" t="s">
        <v>78</v>
      </c>
      <c r="C108" s="624"/>
      <c r="D108" s="427" t="e">
        <f>(N16/I16)*1000</f>
        <v>#DIV/0!</v>
      </c>
      <c r="G108" s="82"/>
      <c r="H108" s="82"/>
      <c r="I108" s="82"/>
      <c r="J108" s="82"/>
    </row>
    <row r="109" spans="1:16" ht="19.5" customHeight="1" x14ac:dyDescent="0.45">
      <c r="A109" s="24">
        <v>4</v>
      </c>
      <c r="B109" s="625" t="s">
        <v>79</v>
      </c>
      <c r="C109" s="624"/>
      <c r="D109" s="427" t="e">
        <f>(O16/I17)*1000</f>
        <v>#DIV/0!</v>
      </c>
      <c r="E109" s="8"/>
      <c r="F109" s="8"/>
      <c r="G109" s="82"/>
      <c r="H109" s="82"/>
      <c r="I109" s="82"/>
      <c r="J109" s="82"/>
    </row>
    <row r="110" spans="1:16" ht="24" customHeight="1" x14ac:dyDescent="0.45">
      <c r="A110" s="24">
        <v>5</v>
      </c>
      <c r="B110" s="625" t="s">
        <v>80</v>
      </c>
      <c r="C110" s="624"/>
      <c r="D110" s="427" t="e">
        <f>(P16/I18)*1000</f>
        <v>#DIV/0!</v>
      </c>
      <c r="E110" s="8"/>
      <c r="F110" s="8"/>
      <c r="G110" s="82"/>
      <c r="H110" s="82"/>
      <c r="I110" s="82"/>
      <c r="J110" s="82"/>
    </row>
    <row r="111" spans="1:16" ht="24" customHeight="1" x14ac:dyDescent="0.45">
      <c r="A111" s="24">
        <v>6</v>
      </c>
      <c r="B111" s="625" t="s">
        <v>81</v>
      </c>
      <c r="C111" s="624"/>
      <c r="D111" s="427" t="e">
        <f>(Q16/I19)*1000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51">
        <v>7</v>
      </c>
      <c r="B112" s="625" t="s">
        <v>82</v>
      </c>
      <c r="C112" s="624"/>
      <c r="D112" s="427" t="e">
        <f>(R16/I20)*1000</f>
        <v>#DIV/0!</v>
      </c>
      <c r="E112" s="92"/>
      <c r="F112" s="92"/>
      <c r="G112" s="82"/>
      <c r="H112" s="82"/>
      <c r="I112" s="82"/>
      <c r="J112" s="82"/>
    </row>
    <row r="113" spans="1:6" ht="18.75" customHeight="1" x14ac:dyDescent="0.2">
      <c r="A113" s="57">
        <v>8</v>
      </c>
      <c r="B113" s="848" t="s">
        <v>83</v>
      </c>
      <c r="C113" s="849"/>
      <c r="D113" s="427" t="e">
        <f>(S16/I21)*1000</f>
        <v>#DIV/0!</v>
      </c>
      <c r="E113" s="92"/>
      <c r="F113" s="92"/>
    </row>
    <row r="114" spans="1:6" ht="18.75" customHeight="1" x14ac:dyDescent="0.2">
      <c r="A114" s="577">
        <v>9</v>
      </c>
      <c r="B114" s="927" t="s">
        <v>245</v>
      </c>
      <c r="C114" s="928"/>
      <c r="D114" s="427" t="e">
        <f>(T16/I22)*1000</f>
        <v>#DIV/0!</v>
      </c>
      <c r="E114" s="579"/>
      <c r="F114" s="579"/>
    </row>
    <row r="115" spans="1:6" ht="21" customHeight="1" x14ac:dyDescent="0.2">
      <c r="A115" s="625" t="s">
        <v>175</v>
      </c>
      <c r="B115" s="623"/>
      <c r="C115" s="624"/>
      <c r="D115" s="428" t="e">
        <f>D106+D107+D108+D109+D110+D111+D112+D113</f>
        <v>#DIV/0!</v>
      </c>
      <c r="E115" s="8"/>
      <c r="F115" s="8"/>
    </row>
    <row r="116" spans="1:6" ht="21" customHeight="1" x14ac:dyDescent="0.2">
      <c r="A116" s="81"/>
      <c r="B116" s="750"/>
      <c r="C116" s="750"/>
      <c r="D116" s="750"/>
      <c r="E116" s="750"/>
      <c r="F116" s="750"/>
    </row>
    <row r="117" spans="1:6" ht="18.75" customHeight="1" x14ac:dyDescent="0.2">
      <c r="A117" s="81"/>
      <c r="B117" s="750"/>
      <c r="C117" s="750"/>
      <c r="D117" s="750"/>
      <c r="E117" s="750"/>
      <c r="F117" s="750"/>
    </row>
    <row r="118" spans="1:6" ht="21.75" customHeight="1" x14ac:dyDescent="0.2">
      <c r="A118" s="81"/>
      <c r="B118" s="750"/>
      <c r="C118" s="750"/>
      <c r="D118" s="750"/>
      <c r="E118" s="750"/>
      <c r="F118" s="750"/>
    </row>
    <row r="119" spans="1:6" ht="20.25" customHeight="1" x14ac:dyDescent="0.2">
      <c r="A119" s="81"/>
      <c r="B119" s="750"/>
      <c r="C119" s="750"/>
      <c r="D119" s="750"/>
      <c r="E119" s="750"/>
      <c r="F119" s="750"/>
    </row>
    <row r="120" spans="1:6" ht="17.25" customHeight="1" x14ac:dyDescent="0.2"/>
  </sheetData>
  <mergeCells count="280">
    <mergeCell ref="A38:B38"/>
    <mergeCell ref="L35:M36"/>
    <mergeCell ref="N35:O35"/>
    <mergeCell ref="P35:Q35"/>
    <mergeCell ref="R35:S35"/>
    <mergeCell ref="T35:U35"/>
    <mergeCell ref="L42:M42"/>
    <mergeCell ref="A44:A48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E96:F96"/>
    <mergeCell ref="R79:T79"/>
    <mergeCell ref="A87:F87"/>
    <mergeCell ref="B100:D100"/>
    <mergeCell ref="B101:D101"/>
    <mergeCell ref="B102:D102"/>
    <mergeCell ref="E100:F100"/>
    <mergeCell ref="E101:F101"/>
    <mergeCell ref="E102:F102"/>
    <mergeCell ref="L93:N93"/>
    <mergeCell ref="O93:P93"/>
    <mergeCell ref="O94:P94"/>
    <mergeCell ref="O86:P86"/>
    <mergeCell ref="L87:N87"/>
    <mergeCell ref="O87:P87"/>
    <mergeCell ref="B93:D93"/>
    <mergeCell ref="T12:T13"/>
    <mergeCell ref="K18:K20"/>
    <mergeCell ref="L18:O18"/>
    <mergeCell ref="L19:L20"/>
    <mergeCell ref="M19:O19"/>
    <mergeCell ref="N12:N13"/>
    <mergeCell ref="O12:O13"/>
    <mergeCell ref="N33:T33"/>
    <mergeCell ref="G83:J83"/>
    <mergeCell ref="K83:O83"/>
    <mergeCell ref="L50:M50"/>
    <mergeCell ref="N50:O50"/>
    <mergeCell ref="P50:Q50"/>
    <mergeCell ref="R50:S50"/>
    <mergeCell ref="T50:U50"/>
    <mergeCell ref="C12:D12"/>
    <mergeCell ref="F12:G12"/>
    <mergeCell ref="I12:J12"/>
    <mergeCell ref="I24:J24"/>
    <mergeCell ref="I23:J23"/>
    <mergeCell ref="F23:G23"/>
    <mergeCell ref="F24:G24"/>
    <mergeCell ref="F25:G25"/>
    <mergeCell ref="K23:L23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F8:G8"/>
    <mergeCell ref="I8:J8"/>
    <mergeCell ref="P12:P13"/>
    <mergeCell ref="L11:T11"/>
    <mergeCell ref="Q12:Q13"/>
    <mergeCell ref="R12:R13"/>
    <mergeCell ref="S12:S13"/>
    <mergeCell ref="K3:K5"/>
    <mergeCell ref="L3:M4"/>
    <mergeCell ref="N3:O4"/>
    <mergeCell ref="P3:U3"/>
    <mergeCell ref="P4:Q4"/>
    <mergeCell ref="R4:S4"/>
    <mergeCell ref="K2:U2"/>
    <mergeCell ref="C26:D26"/>
    <mergeCell ref="F26:G26"/>
    <mergeCell ref="K24:L24"/>
    <mergeCell ref="Q24:R24"/>
    <mergeCell ref="S24:T24"/>
    <mergeCell ref="U24:V24"/>
    <mergeCell ref="C25:D25"/>
    <mergeCell ref="C24:D24"/>
    <mergeCell ref="K11:K13"/>
    <mergeCell ref="L12:L13"/>
    <mergeCell ref="M12:M13"/>
    <mergeCell ref="B6:D6"/>
    <mergeCell ref="C23:D23"/>
    <mergeCell ref="C11:D11"/>
    <mergeCell ref="F11:G11"/>
    <mergeCell ref="I11:J11"/>
    <mergeCell ref="I25:J25"/>
    <mergeCell ref="L37:M37"/>
    <mergeCell ref="L38:M38"/>
    <mergeCell ref="L39:M39"/>
    <mergeCell ref="L40:M40"/>
    <mergeCell ref="L47:M47"/>
    <mergeCell ref="R89:T89"/>
    <mergeCell ref="K78:K79"/>
    <mergeCell ref="L48:M48"/>
    <mergeCell ref="L49:M49"/>
    <mergeCell ref="K85:P85"/>
    <mergeCell ref="L86:N86"/>
    <mergeCell ref="B119:D119"/>
    <mergeCell ref="E119:F119"/>
    <mergeCell ref="B116:D116"/>
    <mergeCell ref="E116:F116"/>
    <mergeCell ref="B117:D117"/>
    <mergeCell ref="E117:F117"/>
    <mergeCell ref="A115:C115"/>
    <mergeCell ref="A82:F82"/>
    <mergeCell ref="B83:D83"/>
    <mergeCell ref="E83:F83"/>
    <mergeCell ref="B85:D85"/>
    <mergeCell ref="E85:F85"/>
    <mergeCell ref="A84:F84"/>
    <mergeCell ref="B94:D94"/>
    <mergeCell ref="E94:F94"/>
    <mergeCell ref="B89:D89"/>
    <mergeCell ref="E89:F89"/>
    <mergeCell ref="B90:D90"/>
    <mergeCell ref="E90:F90"/>
    <mergeCell ref="B91:D91"/>
    <mergeCell ref="B114:C114"/>
    <mergeCell ref="B97:D97"/>
    <mergeCell ref="B86:D86"/>
    <mergeCell ref="E86:F86"/>
    <mergeCell ref="B112:C112"/>
    <mergeCell ref="B113:C113"/>
    <mergeCell ref="B118:D118"/>
    <mergeCell ref="E118:F118"/>
    <mergeCell ref="I93:J93"/>
    <mergeCell ref="E93:F93"/>
    <mergeCell ref="E88:F88"/>
    <mergeCell ref="B88:D88"/>
    <mergeCell ref="B105:C105"/>
    <mergeCell ref="B106:C106"/>
    <mergeCell ref="B107:C107"/>
    <mergeCell ref="B108:C108"/>
    <mergeCell ref="B98:D98"/>
    <mergeCell ref="E98:F98"/>
    <mergeCell ref="B99:D99"/>
    <mergeCell ref="E99:F99"/>
    <mergeCell ref="A104:D104"/>
    <mergeCell ref="B95:D95"/>
    <mergeCell ref="E95:F95"/>
    <mergeCell ref="B109:C109"/>
    <mergeCell ref="B110:C110"/>
    <mergeCell ref="B111:C111"/>
    <mergeCell ref="E91:F91"/>
    <mergeCell ref="E92:F92"/>
    <mergeCell ref="U79:V79"/>
    <mergeCell ref="K80:K81"/>
    <mergeCell ref="R80:T80"/>
    <mergeCell ref="U80:V80"/>
    <mergeCell ref="R81:T81"/>
    <mergeCell ref="U81:V81"/>
    <mergeCell ref="L94:N94"/>
    <mergeCell ref="O105:P105"/>
    <mergeCell ref="L88:N88"/>
    <mergeCell ref="O88:P88"/>
    <mergeCell ref="L89:N89"/>
    <mergeCell ref="O89:P89"/>
    <mergeCell ref="O104:P104"/>
    <mergeCell ref="L105:N105"/>
    <mergeCell ref="L90:N90"/>
    <mergeCell ref="L91:N91"/>
    <mergeCell ref="O91:P91"/>
    <mergeCell ref="L92:N92"/>
    <mergeCell ref="O92:P92"/>
    <mergeCell ref="B96:D96"/>
    <mergeCell ref="E97:F97"/>
    <mergeCell ref="B92:D92"/>
    <mergeCell ref="O90:P90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Y12:Z13"/>
    <mergeCell ref="AA12:AB13"/>
    <mergeCell ref="X14:X15"/>
    <mergeCell ref="Y14:Z15"/>
    <mergeCell ref="AA14:AB15"/>
    <mergeCell ref="Y32:AC32"/>
    <mergeCell ref="K61:K62"/>
    <mergeCell ref="K63:K64"/>
    <mergeCell ref="K65:L65"/>
    <mergeCell ref="K56:S56"/>
    <mergeCell ref="K59:K60"/>
    <mergeCell ref="AC55:AF55"/>
    <mergeCell ref="W56:X56"/>
    <mergeCell ref="W57:W59"/>
    <mergeCell ref="W60:W62"/>
    <mergeCell ref="W65:X65"/>
    <mergeCell ref="R19:S19"/>
    <mergeCell ref="T19:U19"/>
    <mergeCell ref="R22:S22"/>
    <mergeCell ref="T22:U22"/>
    <mergeCell ref="N31:R31"/>
    <mergeCell ref="X55:AB55"/>
    <mergeCell ref="N27:R27"/>
    <mergeCell ref="AC31:AD31"/>
    <mergeCell ref="N28:R28"/>
    <mergeCell ref="N29:R29"/>
    <mergeCell ref="AC29:AD29"/>
    <mergeCell ref="N30:R30"/>
    <mergeCell ref="AC30:AD30"/>
    <mergeCell ref="N23:O23"/>
    <mergeCell ref="R20:S20"/>
    <mergeCell ref="T20:U20"/>
    <mergeCell ref="R21:S21"/>
    <mergeCell ref="T21:U21"/>
    <mergeCell ref="W66:W68"/>
    <mergeCell ref="W69:W71"/>
    <mergeCell ref="AC69:AE69"/>
    <mergeCell ref="AC70:AE70"/>
    <mergeCell ref="AC71:AE71"/>
    <mergeCell ref="AC72:AE72"/>
    <mergeCell ref="AC73:AE73"/>
    <mergeCell ref="K68:K69"/>
    <mergeCell ref="K70:K71"/>
    <mergeCell ref="K72:K73"/>
    <mergeCell ref="A39:A43"/>
    <mergeCell ref="R75:T75"/>
    <mergeCell ref="U78:V78"/>
    <mergeCell ref="U75:V75"/>
    <mergeCell ref="K76:K77"/>
    <mergeCell ref="R76:T76"/>
    <mergeCell ref="U76:V76"/>
    <mergeCell ref="R77:T77"/>
    <mergeCell ref="U77:V77"/>
    <mergeCell ref="L41:M41"/>
    <mergeCell ref="R78:T78"/>
    <mergeCell ref="L43:M43"/>
    <mergeCell ref="L44:M44"/>
    <mergeCell ref="L45:M45"/>
    <mergeCell ref="L46:M46"/>
    <mergeCell ref="F28:G28"/>
    <mergeCell ref="C28:D28"/>
    <mergeCell ref="F29:G29"/>
    <mergeCell ref="C29:D29"/>
    <mergeCell ref="K25:L25"/>
    <mergeCell ref="O25:P25"/>
    <mergeCell ref="Q25:R25"/>
    <mergeCell ref="S25:T25"/>
    <mergeCell ref="U25:V25"/>
    <mergeCell ref="I26:J26"/>
    <mergeCell ref="K26:L26"/>
    <mergeCell ref="C27:D27"/>
    <mergeCell ref="F27:G27"/>
    <mergeCell ref="I27:J27"/>
    <mergeCell ref="K27:L27"/>
    <mergeCell ref="K28:L28"/>
    <mergeCell ref="I28:J28"/>
    <mergeCell ref="I29:J29"/>
  </mergeCells>
  <pageMargins left="0.7" right="0.7" top="0.75" bottom="0.75" header="0.3" footer="0.3"/>
  <pageSetup paperSize="9" fitToWidth="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G120"/>
  <sheetViews>
    <sheetView rightToLeft="1" tabSelected="1" zoomScale="69" zoomScaleNormal="69" workbookViewId="0">
      <selection activeCell="AC19" sqref="AC19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25" customWidth="1"/>
    <col min="32" max="32" width="7.375" customWidth="1"/>
    <col min="33" max="33" width="5" customWidth="1"/>
  </cols>
  <sheetData>
    <row r="1" spans="1:33" ht="15.75" customHeight="1" thickBot="1" x14ac:dyDescent="0.5">
      <c r="A1" s="296" t="s">
        <v>0</v>
      </c>
      <c r="B1" s="296"/>
      <c r="C1" s="296"/>
      <c r="D1" s="293"/>
      <c r="E1" s="533" t="s">
        <v>210</v>
      </c>
      <c r="F1" s="297"/>
      <c r="G1" s="297"/>
      <c r="H1" s="291"/>
      <c r="I1" s="291"/>
      <c r="X1" s="655"/>
      <c r="Y1" s="655"/>
      <c r="Z1" s="655"/>
      <c r="AA1" s="655"/>
      <c r="AB1" s="294"/>
    </row>
    <row r="2" spans="1:33" ht="72" customHeight="1" thickTop="1" thickBot="1" x14ac:dyDescent="0.45">
      <c r="A2" s="4" t="s">
        <v>1</v>
      </c>
      <c r="B2" s="17" t="s">
        <v>2</v>
      </c>
      <c r="C2" s="6" t="s">
        <v>3</v>
      </c>
      <c r="D2" s="2"/>
      <c r="E2" s="2"/>
      <c r="F2" s="2"/>
      <c r="G2" s="2"/>
      <c r="H2" s="2"/>
      <c r="K2" s="980" t="s">
        <v>224</v>
      </c>
      <c r="L2" s="980"/>
      <c r="M2" s="980"/>
      <c r="N2" s="980"/>
      <c r="O2" s="980"/>
      <c r="P2" s="980"/>
      <c r="Q2" s="980"/>
      <c r="R2" s="980"/>
      <c r="S2" s="980"/>
      <c r="T2" s="980"/>
      <c r="U2" s="980"/>
      <c r="X2" s="662" t="s">
        <v>219</v>
      </c>
      <c r="Y2" s="662"/>
      <c r="Z2" s="662"/>
      <c r="AA2" s="662"/>
      <c r="AB2" s="662"/>
      <c r="AC2" s="662"/>
    </row>
    <row r="3" spans="1:33" ht="31.5" customHeight="1" thickTop="1" thickBot="1" x14ac:dyDescent="0.6">
      <c r="A3" s="532" t="s">
        <v>249</v>
      </c>
      <c r="B3" s="506"/>
      <c r="C3" s="175"/>
      <c r="D3" s="2"/>
      <c r="E3" s="2"/>
      <c r="F3" s="2"/>
      <c r="G3" s="2"/>
      <c r="H3" s="17" t="s">
        <v>2</v>
      </c>
      <c r="I3" s="58" t="s">
        <v>3</v>
      </c>
      <c r="K3" s="607" t="s">
        <v>1</v>
      </c>
      <c r="L3" s="618" t="s">
        <v>32</v>
      </c>
      <c r="M3" s="700"/>
      <c r="N3" s="702" t="s">
        <v>33</v>
      </c>
      <c r="O3" s="700"/>
      <c r="P3" s="808" t="s">
        <v>34</v>
      </c>
      <c r="Q3" s="621"/>
      <c r="R3" s="621"/>
      <c r="S3" s="621"/>
      <c r="T3" s="621"/>
      <c r="U3" s="622"/>
      <c r="W3" s="8"/>
      <c r="X3" s="682" t="s">
        <v>1</v>
      </c>
      <c r="Y3" s="685" t="s">
        <v>176</v>
      </c>
      <c r="Z3" s="686"/>
      <c r="AA3" s="687" t="s">
        <v>202</v>
      </c>
      <c r="AB3" s="688"/>
    </row>
    <row r="4" spans="1:33" ht="26.25" customHeight="1" thickTop="1" thickBot="1" x14ac:dyDescent="0.45">
      <c r="A4" s="258" t="s">
        <v>248</v>
      </c>
      <c r="B4" s="555"/>
      <c r="C4" s="174"/>
      <c r="D4" s="2"/>
      <c r="E4" s="2"/>
      <c r="F4" s="981" t="s">
        <v>258</v>
      </c>
      <c r="G4" s="982"/>
      <c r="H4" s="250">
        <f>B3+B4</f>
        <v>0</v>
      </c>
      <c r="I4" s="29">
        <f>C3+C4</f>
        <v>0</v>
      </c>
      <c r="K4" s="608"/>
      <c r="L4" s="620"/>
      <c r="M4" s="701"/>
      <c r="N4" s="668"/>
      <c r="O4" s="701"/>
      <c r="P4" s="625" t="s">
        <v>35</v>
      </c>
      <c r="Q4" s="624"/>
      <c r="R4" s="625" t="s">
        <v>36</v>
      </c>
      <c r="S4" s="624"/>
      <c r="T4" s="625" t="s">
        <v>37</v>
      </c>
      <c r="U4" s="626"/>
      <c r="W4" s="8"/>
      <c r="X4" s="683"/>
      <c r="Y4" s="234" t="s">
        <v>95</v>
      </c>
      <c r="Z4" s="310" t="s">
        <v>177</v>
      </c>
      <c r="AA4" s="310" t="s">
        <v>178</v>
      </c>
      <c r="AB4" s="308" t="s">
        <v>179</v>
      </c>
    </row>
    <row r="5" spans="1:33" ht="24" customHeight="1" thickTop="1" thickBot="1" x14ac:dyDescent="0.6">
      <c r="A5" s="747" t="s">
        <v>4</v>
      </c>
      <c r="B5" s="747"/>
      <c r="C5" s="747"/>
      <c r="D5" s="2"/>
      <c r="E5" s="2"/>
      <c r="F5" s="2"/>
      <c r="G5" s="2"/>
      <c r="H5" s="2"/>
      <c r="K5" s="608"/>
      <c r="L5" s="24" t="s">
        <v>38</v>
      </c>
      <c r="M5" s="545" t="s">
        <v>39</v>
      </c>
      <c r="N5" s="545" t="s">
        <v>38</v>
      </c>
      <c r="O5" s="545" t="s">
        <v>39</v>
      </c>
      <c r="P5" s="545" t="s">
        <v>38</v>
      </c>
      <c r="Q5" s="545" t="s">
        <v>39</v>
      </c>
      <c r="R5" s="545" t="s">
        <v>38</v>
      </c>
      <c r="S5" s="545" t="s">
        <v>39</v>
      </c>
      <c r="T5" s="545" t="s">
        <v>38</v>
      </c>
      <c r="U5" s="161" t="s">
        <v>39</v>
      </c>
      <c r="X5" s="532" t="s">
        <v>249</v>
      </c>
      <c r="Y5" s="443"/>
      <c r="Z5" s="443"/>
      <c r="AA5" s="443"/>
      <c r="AB5" s="490"/>
    </row>
    <row r="6" spans="1:33" ht="28.5" customHeight="1" thickTop="1" thickBot="1" x14ac:dyDescent="0.6">
      <c r="A6" s="799" t="s">
        <v>115</v>
      </c>
      <c r="B6" s="983" t="s">
        <v>200</v>
      </c>
      <c r="C6" s="984"/>
      <c r="D6" s="985"/>
      <c r="E6" s="801" t="s">
        <v>6</v>
      </c>
      <c r="F6" s="802"/>
      <c r="G6" s="804"/>
      <c r="H6" s="801" t="s">
        <v>5</v>
      </c>
      <c r="I6" s="802"/>
      <c r="J6" s="803"/>
      <c r="K6" s="532" t="s">
        <v>249</v>
      </c>
      <c r="L6" s="549"/>
      <c r="M6" s="131"/>
      <c r="N6" s="549"/>
      <c r="O6" s="131"/>
      <c r="P6" s="549"/>
      <c r="Q6" s="443"/>
      <c r="R6" s="443"/>
      <c r="S6" s="443"/>
      <c r="T6" s="443"/>
      <c r="U6" s="131"/>
      <c r="X6" s="258" t="s">
        <v>248</v>
      </c>
      <c r="Y6" s="443"/>
      <c r="Z6" s="487"/>
      <c r="AA6" s="487"/>
      <c r="AB6" s="489"/>
    </row>
    <row r="7" spans="1:33" ht="22.5" customHeight="1" thickTop="1" thickBot="1" x14ac:dyDescent="0.45">
      <c r="A7" s="800"/>
      <c r="B7" s="88" t="s">
        <v>7</v>
      </c>
      <c r="C7" s="805" t="s">
        <v>114</v>
      </c>
      <c r="D7" s="806"/>
      <c r="E7" s="88" t="s">
        <v>7</v>
      </c>
      <c r="F7" s="805" t="s">
        <v>114</v>
      </c>
      <c r="G7" s="806"/>
      <c r="H7" s="88" t="s">
        <v>7</v>
      </c>
      <c r="I7" s="805" t="s">
        <v>114</v>
      </c>
      <c r="J7" s="807"/>
      <c r="K7" s="258" t="s">
        <v>248</v>
      </c>
      <c r="L7" s="550"/>
      <c r="M7" s="556"/>
      <c r="N7" s="550"/>
      <c r="O7" s="556"/>
      <c r="P7" s="550"/>
      <c r="Q7" s="553"/>
      <c r="R7" s="553"/>
      <c r="S7" s="553"/>
      <c r="T7" s="553"/>
      <c r="U7" s="556"/>
      <c r="X7" s="8"/>
      <c r="Y7" s="232"/>
      <c r="Z7" s="363">
        <f>Y5+Z5+Y6+Z6</f>
        <v>0</v>
      </c>
      <c r="AA7" s="307"/>
      <c r="AB7" s="307"/>
    </row>
    <row r="8" spans="1:33" ht="22.5" customHeight="1" thickTop="1" x14ac:dyDescent="0.2">
      <c r="A8" s="6" t="s">
        <v>199</v>
      </c>
      <c r="B8" s="549"/>
      <c r="C8" s="808"/>
      <c r="D8" s="809"/>
      <c r="E8" s="443"/>
      <c r="F8" s="808"/>
      <c r="G8" s="809"/>
      <c r="H8" s="221">
        <f>B8+E8</f>
        <v>0</v>
      </c>
      <c r="I8" s="808">
        <f t="shared" ref="I8" si="0">C8+F8</f>
        <v>0</v>
      </c>
      <c r="J8" s="622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X8" s="8"/>
      <c r="Z8" s="307"/>
      <c r="AA8" s="307"/>
      <c r="AB8" s="307"/>
    </row>
    <row r="9" spans="1:33" ht="20.25" customHeight="1" thickBot="1" x14ac:dyDescent="0.25">
      <c r="A9" s="240" t="s">
        <v>74</v>
      </c>
      <c r="B9" s="549"/>
      <c r="C9" s="653"/>
      <c r="D9" s="654"/>
      <c r="E9" s="443"/>
      <c r="F9" s="600"/>
      <c r="G9" s="604"/>
      <c r="H9" s="178">
        <f>B9+E9</f>
        <v>0</v>
      </c>
      <c r="I9" s="1089">
        <f>C9+F9</f>
        <v>0</v>
      </c>
      <c r="J9" s="1090"/>
      <c r="X9" s="714" t="s">
        <v>183</v>
      </c>
      <c r="Y9" s="714"/>
      <c r="Z9" s="714"/>
      <c r="AA9" s="309"/>
      <c r="AB9" s="309"/>
    </row>
    <row r="10" spans="1:33" ht="20.25" customHeight="1" thickTop="1" thickBot="1" x14ac:dyDescent="0.25">
      <c r="A10" s="240" t="s">
        <v>8</v>
      </c>
      <c r="B10" s="549"/>
      <c r="C10" s="653"/>
      <c r="D10" s="654"/>
      <c r="E10" s="443"/>
      <c r="F10" s="600"/>
      <c r="G10" s="604"/>
      <c r="H10" s="179">
        <f t="shared" ref="H10:I13" si="1">B10+E10</f>
        <v>0</v>
      </c>
      <c r="I10" s="625">
        <f t="shared" si="1"/>
        <v>0</v>
      </c>
      <c r="J10" s="626"/>
      <c r="T10" s="8"/>
      <c r="U10" s="8"/>
      <c r="V10" s="8"/>
      <c r="W10" s="8"/>
      <c r="X10" s="682" t="s">
        <v>180</v>
      </c>
      <c r="Y10" s="707" t="s">
        <v>181</v>
      </c>
      <c r="Z10" s="708"/>
      <c r="AA10" s="695" t="s">
        <v>182</v>
      </c>
      <c r="AB10" s="696"/>
      <c r="AC10" s="8"/>
    </row>
    <row r="11" spans="1:33" ht="18.75" customHeight="1" thickTop="1" thickBot="1" x14ac:dyDescent="0.3">
      <c r="A11" s="240" t="s">
        <v>189</v>
      </c>
      <c r="B11" s="549"/>
      <c r="C11" s="653"/>
      <c r="D11" s="654"/>
      <c r="E11" s="443"/>
      <c r="F11" s="668"/>
      <c r="G11" s="701"/>
      <c r="H11" s="179">
        <f t="shared" si="1"/>
        <v>0</v>
      </c>
      <c r="I11" s="625">
        <f t="shared" si="1"/>
        <v>0</v>
      </c>
      <c r="J11" s="626"/>
      <c r="K11" s="607" t="s">
        <v>1</v>
      </c>
      <c r="L11" s="1025" t="s">
        <v>40</v>
      </c>
      <c r="M11" s="1026"/>
      <c r="N11" s="1026"/>
      <c r="O11" s="1026"/>
      <c r="P11" s="1026"/>
      <c r="Q11" s="1026"/>
      <c r="R11" s="1026"/>
      <c r="S11" s="1026"/>
      <c r="T11" s="1026"/>
      <c r="U11" s="8"/>
      <c r="V11" s="8"/>
      <c r="W11" s="8"/>
      <c r="X11" s="683"/>
      <c r="Y11" s="709"/>
      <c r="Z11" s="710"/>
      <c r="AA11" s="697"/>
      <c r="AB11" s="698"/>
      <c r="AC11" s="8"/>
      <c r="AE11" s="8"/>
      <c r="AF11" s="8"/>
    </row>
    <row r="12" spans="1:33" ht="18.75" customHeight="1" thickTop="1" x14ac:dyDescent="0.2">
      <c r="A12" s="240" t="s">
        <v>190</v>
      </c>
      <c r="B12" s="549"/>
      <c r="C12" s="653"/>
      <c r="D12" s="654"/>
      <c r="E12" s="443"/>
      <c r="F12" s="668"/>
      <c r="G12" s="701"/>
      <c r="H12" s="179">
        <f t="shared" si="1"/>
        <v>0</v>
      </c>
      <c r="I12" s="625">
        <f t="shared" si="1"/>
        <v>0</v>
      </c>
      <c r="J12" s="626"/>
      <c r="K12" s="608"/>
      <c r="L12" s="1125" t="s">
        <v>41</v>
      </c>
      <c r="M12" s="1024" t="s">
        <v>42</v>
      </c>
      <c r="N12" s="1024" t="s">
        <v>43</v>
      </c>
      <c r="O12" s="1024" t="s">
        <v>44</v>
      </c>
      <c r="P12" s="1024" t="s">
        <v>45</v>
      </c>
      <c r="Q12" s="1024" t="s">
        <v>46</v>
      </c>
      <c r="R12" s="1024" t="s">
        <v>47</v>
      </c>
      <c r="S12" s="1027" t="s">
        <v>48</v>
      </c>
      <c r="T12" s="976" t="s">
        <v>197</v>
      </c>
      <c r="U12" s="8"/>
      <c r="V12" s="8"/>
      <c r="W12" s="8"/>
      <c r="X12" s="717" t="s">
        <v>250</v>
      </c>
      <c r="Y12" s="699"/>
      <c r="Z12" s="700"/>
      <c r="AA12" s="702"/>
      <c r="AB12" s="700"/>
      <c r="AC12" s="8"/>
      <c r="AD12" s="8"/>
      <c r="AE12" s="8"/>
      <c r="AF12" s="8"/>
      <c r="AG12" s="8"/>
    </row>
    <row r="13" spans="1:33" ht="22.5" customHeight="1" thickBot="1" x14ac:dyDescent="0.25">
      <c r="A13" s="240" t="s">
        <v>9</v>
      </c>
      <c r="B13" s="549"/>
      <c r="C13" s="187"/>
      <c r="D13" s="188"/>
      <c r="E13" s="443"/>
      <c r="F13" s="435"/>
      <c r="G13" s="438"/>
      <c r="H13" s="179">
        <f t="shared" si="1"/>
        <v>0</v>
      </c>
      <c r="I13" s="179">
        <f t="shared" si="1"/>
        <v>0</v>
      </c>
      <c r="J13" s="177">
        <f t="shared" ref="J13:J22" si="2">D13+G13</f>
        <v>0</v>
      </c>
      <c r="K13" s="628"/>
      <c r="L13" s="1149"/>
      <c r="M13" s="1150"/>
      <c r="N13" s="1150"/>
      <c r="O13" s="1150"/>
      <c r="P13" s="1150"/>
      <c r="Q13" s="1150"/>
      <c r="R13" s="1150"/>
      <c r="S13" s="1151"/>
      <c r="T13" s="1156"/>
      <c r="U13" s="8"/>
      <c r="V13" s="8"/>
      <c r="W13" s="8"/>
      <c r="X13" s="718"/>
      <c r="Y13" s="602"/>
      <c r="Z13" s="701"/>
      <c r="AA13" s="668"/>
      <c r="AB13" s="701"/>
      <c r="AC13" s="8"/>
      <c r="AE13" s="8"/>
    </row>
    <row r="14" spans="1:33" ht="26.25" customHeight="1" thickTop="1" x14ac:dyDescent="0.55000000000000004">
      <c r="A14" s="240" t="s">
        <v>191</v>
      </c>
      <c r="B14" s="549"/>
      <c r="C14" s="187"/>
      <c r="D14" s="188"/>
      <c r="E14" s="443"/>
      <c r="F14" s="178"/>
      <c r="G14" s="176"/>
      <c r="H14" s="179">
        <f t="shared" ref="H14:H29" si="3">B14+E14</f>
        <v>0</v>
      </c>
      <c r="I14" s="179">
        <f t="shared" ref="I14:I29" si="4">C14+F14</f>
        <v>0</v>
      </c>
      <c r="J14" s="177">
        <f t="shared" si="2"/>
        <v>0</v>
      </c>
      <c r="K14" s="532" t="s">
        <v>249</v>
      </c>
      <c r="L14" s="549"/>
      <c r="M14" s="443"/>
      <c r="N14" s="443"/>
      <c r="O14" s="443"/>
      <c r="P14" s="443"/>
      <c r="Q14" s="443"/>
      <c r="R14" s="443"/>
      <c r="S14" s="131"/>
      <c r="T14" s="131"/>
      <c r="U14" s="8"/>
      <c r="V14" s="8"/>
      <c r="W14" s="8"/>
      <c r="X14" s="721" t="s">
        <v>248</v>
      </c>
      <c r="Y14" s="703"/>
      <c r="Z14" s="704"/>
      <c r="AA14" s="711"/>
      <c r="AB14" s="704"/>
      <c r="AC14" s="8"/>
    </row>
    <row r="15" spans="1:33" ht="22.5" customHeight="1" thickBot="1" x14ac:dyDescent="0.45">
      <c r="A15" s="240" t="s">
        <v>192</v>
      </c>
      <c r="B15" s="549"/>
      <c r="C15" s="187"/>
      <c r="D15" s="188"/>
      <c r="E15" s="443"/>
      <c r="F15" s="437"/>
      <c r="G15" s="436"/>
      <c r="H15" s="179">
        <f t="shared" si="3"/>
        <v>0</v>
      </c>
      <c r="I15" s="179">
        <f t="shared" si="4"/>
        <v>0</v>
      </c>
      <c r="J15" s="177">
        <f t="shared" si="2"/>
        <v>0</v>
      </c>
      <c r="K15" s="258" t="s">
        <v>248</v>
      </c>
      <c r="L15" s="548"/>
      <c r="M15" s="552"/>
      <c r="N15" s="552"/>
      <c r="O15" s="552"/>
      <c r="P15" s="552"/>
      <c r="Q15" s="552"/>
      <c r="R15" s="552"/>
      <c r="S15" s="132"/>
      <c r="T15" s="132"/>
      <c r="U15" s="8"/>
      <c r="V15" s="8"/>
      <c r="W15" s="8"/>
      <c r="X15" s="722"/>
      <c r="Y15" s="705"/>
      <c r="Z15" s="706"/>
      <c r="AA15" s="689"/>
      <c r="AB15" s="706"/>
    </row>
    <row r="16" spans="1:33" ht="20.25" customHeight="1" thickTop="1" thickBot="1" x14ac:dyDescent="0.25">
      <c r="A16" s="240" t="s">
        <v>10</v>
      </c>
      <c r="B16" s="549"/>
      <c r="C16" s="187"/>
      <c r="D16" s="188"/>
      <c r="E16" s="443"/>
      <c r="F16" s="437"/>
      <c r="G16" s="436"/>
      <c r="H16" s="179">
        <f t="shared" si="3"/>
        <v>0</v>
      </c>
      <c r="I16" s="179">
        <f t="shared" si="4"/>
        <v>0</v>
      </c>
      <c r="J16" s="177">
        <f t="shared" si="2"/>
        <v>0</v>
      </c>
      <c r="K16" s="230" t="s">
        <v>113</v>
      </c>
      <c r="L16" s="219">
        <f>L14+L15</f>
        <v>0</v>
      </c>
      <c r="M16" s="33">
        <f t="shared" ref="M16:T16" si="5">M14+M15</f>
        <v>0</v>
      </c>
      <c r="N16" s="33">
        <f t="shared" si="5"/>
        <v>0</v>
      </c>
      <c r="O16" s="33">
        <f t="shared" si="5"/>
        <v>0</v>
      </c>
      <c r="P16" s="33">
        <f t="shared" si="5"/>
        <v>0</v>
      </c>
      <c r="Q16" s="33">
        <f t="shared" si="5"/>
        <v>0</v>
      </c>
      <c r="R16" s="33">
        <f t="shared" si="5"/>
        <v>0</v>
      </c>
      <c r="S16" s="34">
        <f t="shared" si="5"/>
        <v>0</v>
      </c>
      <c r="T16" s="34">
        <f t="shared" si="5"/>
        <v>0</v>
      </c>
      <c r="Z16" s="307"/>
      <c r="AA16" s="307"/>
      <c r="AB16" s="307"/>
    </row>
    <row r="17" spans="1:32" ht="21" customHeight="1" thickTop="1" thickBot="1" x14ac:dyDescent="0.25">
      <c r="A17" s="240" t="s">
        <v>11</v>
      </c>
      <c r="B17" s="549"/>
      <c r="C17" s="187"/>
      <c r="D17" s="188"/>
      <c r="E17" s="443"/>
      <c r="F17" s="437"/>
      <c r="G17" s="436"/>
      <c r="H17" s="179">
        <f t="shared" si="3"/>
        <v>0</v>
      </c>
      <c r="I17" s="179">
        <f t="shared" si="4"/>
        <v>0</v>
      </c>
      <c r="J17" s="177">
        <f t="shared" si="2"/>
        <v>0</v>
      </c>
      <c r="Z17" s="307"/>
      <c r="AA17" s="307"/>
      <c r="AB17" s="307"/>
      <c r="AC17" s="8"/>
    </row>
    <row r="18" spans="1:32" ht="27" customHeight="1" thickTop="1" x14ac:dyDescent="0.25">
      <c r="A18" s="240" t="s">
        <v>12</v>
      </c>
      <c r="B18" s="549"/>
      <c r="C18" s="187"/>
      <c r="D18" s="188"/>
      <c r="E18" s="443"/>
      <c r="F18" s="437"/>
      <c r="G18" s="436"/>
      <c r="H18" s="179">
        <f t="shared" si="3"/>
        <v>0</v>
      </c>
      <c r="I18" s="179">
        <f t="shared" si="4"/>
        <v>0</v>
      </c>
      <c r="J18" s="177">
        <f t="shared" si="2"/>
        <v>0</v>
      </c>
      <c r="K18" s="607" t="s">
        <v>1</v>
      </c>
      <c r="L18" s="610" t="s">
        <v>49</v>
      </c>
      <c r="M18" s="610"/>
      <c r="N18" s="610"/>
      <c r="O18" s="611"/>
      <c r="Z18" s="307"/>
      <c r="AA18" s="307"/>
      <c r="AB18" s="307"/>
      <c r="AC18" s="8"/>
    </row>
    <row r="19" spans="1:32" ht="26.25" customHeight="1" x14ac:dyDescent="0.45">
      <c r="A19" s="240" t="s">
        <v>13</v>
      </c>
      <c r="B19" s="549"/>
      <c r="C19" s="187"/>
      <c r="D19" s="188"/>
      <c r="E19" s="443"/>
      <c r="F19" s="437"/>
      <c r="G19" s="436"/>
      <c r="H19" s="179">
        <f t="shared" si="3"/>
        <v>0</v>
      </c>
      <c r="I19" s="179">
        <f t="shared" si="4"/>
        <v>0</v>
      </c>
      <c r="J19" s="177">
        <f t="shared" si="2"/>
        <v>0</v>
      </c>
      <c r="K19" s="608"/>
      <c r="L19" s="907" t="s">
        <v>94</v>
      </c>
      <c r="M19" s="647" t="s">
        <v>50</v>
      </c>
      <c r="N19" s="648"/>
      <c r="O19" s="649"/>
      <c r="R19" s="625" t="s">
        <v>35</v>
      </c>
      <c r="S19" s="624"/>
      <c r="T19" s="650">
        <f>P6+Q6+P7+Q7</f>
        <v>0</v>
      </c>
      <c r="U19" s="651"/>
      <c r="Z19" s="307"/>
      <c r="AA19" s="307"/>
      <c r="AB19" s="307"/>
      <c r="AC19" s="8"/>
    </row>
    <row r="20" spans="1:32" ht="25.5" customHeight="1" x14ac:dyDescent="0.45">
      <c r="A20" s="240" t="s">
        <v>14</v>
      </c>
      <c r="B20" s="549"/>
      <c r="C20" s="187"/>
      <c r="D20" s="188"/>
      <c r="E20" s="443"/>
      <c r="F20" s="437"/>
      <c r="G20" s="436"/>
      <c r="H20" s="179">
        <f t="shared" si="3"/>
        <v>0</v>
      </c>
      <c r="I20" s="399">
        <f t="shared" si="4"/>
        <v>0</v>
      </c>
      <c r="J20" s="176">
        <f t="shared" si="2"/>
        <v>0</v>
      </c>
      <c r="K20" s="1152"/>
      <c r="L20" s="1153"/>
      <c r="M20" s="546" t="s">
        <v>51</v>
      </c>
      <c r="N20" s="546" t="s">
        <v>52</v>
      </c>
      <c r="O20" s="547" t="s">
        <v>53</v>
      </c>
      <c r="R20" s="625" t="s">
        <v>122</v>
      </c>
      <c r="S20" s="624"/>
      <c r="T20" s="650">
        <f>R6+S6+R7+S7</f>
        <v>0</v>
      </c>
      <c r="U20" s="651"/>
      <c r="Z20" s="307"/>
      <c r="AA20" s="307"/>
      <c r="AB20" s="307"/>
      <c r="AC20" s="8"/>
    </row>
    <row r="21" spans="1:32" ht="24.75" customHeight="1" x14ac:dyDescent="0.55000000000000004">
      <c r="A21" s="240" t="s">
        <v>15</v>
      </c>
      <c r="B21" s="549"/>
      <c r="C21" s="187"/>
      <c r="D21" s="188"/>
      <c r="E21" s="443"/>
      <c r="F21" s="437"/>
      <c r="G21" s="436"/>
      <c r="H21" s="179">
        <f t="shared" si="3"/>
        <v>0</v>
      </c>
      <c r="I21" s="399">
        <f t="shared" si="4"/>
        <v>0</v>
      </c>
      <c r="J21" s="176">
        <f t="shared" si="2"/>
        <v>0</v>
      </c>
      <c r="K21" s="532" t="s">
        <v>249</v>
      </c>
      <c r="L21" s="559"/>
      <c r="M21" s="443"/>
      <c r="N21" s="443"/>
      <c r="O21" s="131"/>
      <c r="R21" s="652" t="s">
        <v>37</v>
      </c>
      <c r="S21" s="652"/>
      <c r="T21" s="657">
        <f>T6+U6+T7+U7</f>
        <v>0</v>
      </c>
      <c r="U21" s="657"/>
      <c r="Z21" s="226"/>
      <c r="AA21" s="226"/>
      <c r="AB21" s="226"/>
      <c r="AC21" s="8"/>
    </row>
    <row r="22" spans="1:32" ht="21.75" customHeight="1" thickBot="1" x14ac:dyDescent="0.5">
      <c r="A22" s="240" t="s">
        <v>16</v>
      </c>
      <c r="B22" s="549"/>
      <c r="C22" s="552"/>
      <c r="D22" s="188"/>
      <c r="E22" s="443"/>
      <c r="F22" s="554"/>
      <c r="G22" s="436"/>
      <c r="H22" s="179">
        <f t="shared" si="3"/>
        <v>0</v>
      </c>
      <c r="I22" s="525">
        <f t="shared" si="4"/>
        <v>0</v>
      </c>
      <c r="J22" s="176">
        <f t="shared" si="2"/>
        <v>0</v>
      </c>
      <c r="K22" s="258" t="s">
        <v>248</v>
      </c>
      <c r="L22" s="558"/>
      <c r="M22" s="560"/>
      <c r="N22" s="560"/>
      <c r="O22" s="561"/>
      <c r="R22" s="645" t="s">
        <v>171</v>
      </c>
      <c r="S22" s="646"/>
      <c r="T22" s="650">
        <f>T19+T20</f>
        <v>0</v>
      </c>
      <c r="U22" s="651"/>
      <c r="AE22" s="8"/>
    </row>
    <row r="23" spans="1:32" ht="21" customHeight="1" thickTop="1" x14ac:dyDescent="0.2">
      <c r="A23" s="240" t="s">
        <v>17</v>
      </c>
      <c r="B23" s="549"/>
      <c r="C23" s="600"/>
      <c r="D23" s="604"/>
      <c r="E23" s="443"/>
      <c r="F23" s="911"/>
      <c r="G23" s="624"/>
      <c r="H23" s="179">
        <f t="shared" si="3"/>
        <v>0</v>
      </c>
      <c r="I23" s="625">
        <f t="shared" si="4"/>
        <v>0</v>
      </c>
      <c r="J23" s="626"/>
      <c r="K23" s="719" t="s">
        <v>49</v>
      </c>
      <c r="L23" s="720"/>
      <c r="M23" s="265" t="s">
        <v>24</v>
      </c>
      <c r="N23" s="644"/>
      <c r="O23" s="644"/>
      <c r="P23" s="8"/>
      <c r="Q23" s="8"/>
      <c r="R23" s="8"/>
      <c r="S23" s="8"/>
      <c r="T23" s="8"/>
      <c r="U23" s="8"/>
      <c r="V23" s="8"/>
      <c r="AE23" s="8"/>
    </row>
    <row r="24" spans="1:32" ht="22.5" customHeight="1" x14ac:dyDescent="0.45">
      <c r="A24" s="240" t="s">
        <v>18</v>
      </c>
      <c r="B24" s="549"/>
      <c r="C24" s="600"/>
      <c r="D24" s="604"/>
      <c r="E24" s="443"/>
      <c r="F24" s="911"/>
      <c r="G24" s="624"/>
      <c r="H24" s="179">
        <f t="shared" si="3"/>
        <v>0</v>
      </c>
      <c r="I24" s="625">
        <f t="shared" si="4"/>
        <v>0</v>
      </c>
      <c r="J24" s="626"/>
      <c r="K24" s="612" t="s">
        <v>110</v>
      </c>
      <c r="L24" s="613"/>
      <c r="M24" s="318">
        <f>L21+L22</f>
        <v>0</v>
      </c>
      <c r="N24" s="18"/>
      <c r="O24" s="30"/>
      <c r="P24" s="31"/>
      <c r="Q24" s="645" t="s">
        <v>32</v>
      </c>
      <c r="R24" s="646"/>
      <c r="S24" s="645" t="s">
        <v>33</v>
      </c>
      <c r="T24" s="646"/>
      <c r="U24" s="658" t="s">
        <v>5</v>
      </c>
      <c r="V24" s="659"/>
    </row>
    <row r="25" spans="1:32" ht="21.75" customHeight="1" x14ac:dyDescent="0.45">
      <c r="A25" s="240" t="s">
        <v>19</v>
      </c>
      <c r="B25" s="549"/>
      <c r="C25" s="600"/>
      <c r="D25" s="604"/>
      <c r="E25" s="443"/>
      <c r="F25" s="911"/>
      <c r="G25" s="624"/>
      <c r="H25" s="179">
        <f t="shared" si="3"/>
        <v>0</v>
      </c>
      <c r="I25" s="625">
        <f t="shared" si="4"/>
        <v>0</v>
      </c>
      <c r="J25" s="626"/>
      <c r="K25" s="612" t="s">
        <v>111</v>
      </c>
      <c r="L25" s="613"/>
      <c r="M25" s="318">
        <f>M21+M22</f>
        <v>0</v>
      </c>
      <c r="N25" s="18"/>
      <c r="O25" s="641"/>
      <c r="P25" s="641"/>
      <c r="Q25" s="650">
        <f>L6+M6+L7+M7</f>
        <v>0</v>
      </c>
      <c r="R25" s="651"/>
      <c r="S25" s="660">
        <f>N6+O6+N7+O7</f>
        <v>0</v>
      </c>
      <c r="T25" s="661"/>
      <c r="U25" s="660">
        <f>Q25+S25</f>
        <v>0</v>
      </c>
      <c r="V25" s="661"/>
    </row>
    <row r="26" spans="1:32" ht="20.25" customHeight="1" x14ac:dyDescent="0.2">
      <c r="A26" s="240" t="s">
        <v>20</v>
      </c>
      <c r="B26" s="549"/>
      <c r="C26" s="600"/>
      <c r="D26" s="604"/>
      <c r="E26" s="443"/>
      <c r="F26" s="911"/>
      <c r="G26" s="624"/>
      <c r="H26" s="179">
        <f t="shared" si="3"/>
        <v>0</v>
      </c>
      <c r="I26" s="625">
        <f t="shared" si="4"/>
        <v>0</v>
      </c>
      <c r="J26" s="626"/>
      <c r="K26" s="614" t="s">
        <v>52</v>
      </c>
      <c r="L26" s="615"/>
      <c r="M26" s="318">
        <f>N21+N22</f>
        <v>0</v>
      </c>
      <c r="N26" s="18"/>
      <c r="O26" s="18"/>
      <c r="P26" s="8"/>
      <c r="S26" s="84" t="s">
        <v>92</v>
      </c>
      <c r="T26" s="84" t="s">
        <v>93</v>
      </c>
      <c r="U26" s="84" t="s">
        <v>24</v>
      </c>
    </row>
    <row r="27" spans="1:32" ht="20.25" customHeight="1" x14ac:dyDescent="0.2">
      <c r="A27" s="240" t="s">
        <v>21</v>
      </c>
      <c r="B27" s="41"/>
      <c r="C27" s="600"/>
      <c r="D27" s="604"/>
      <c r="E27" s="443"/>
      <c r="F27" s="911"/>
      <c r="G27" s="624"/>
      <c r="H27" s="389">
        <f t="shared" si="3"/>
        <v>0</v>
      </c>
      <c r="I27" s="625">
        <f t="shared" si="4"/>
        <v>0</v>
      </c>
      <c r="J27" s="626"/>
      <c r="K27" s="614" t="s">
        <v>112</v>
      </c>
      <c r="L27" s="615"/>
      <c r="M27" s="318">
        <f>O21+O22</f>
        <v>0</v>
      </c>
      <c r="N27" s="623" t="s">
        <v>170</v>
      </c>
      <c r="O27" s="623"/>
      <c r="P27" s="623"/>
      <c r="Q27" s="623"/>
      <c r="R27" s="624"/>
      <c r="S27" s="86">
        <f>N6</f>
        <v>0</v>
      </c>
      <c r="T27" s="86">
        <f>N7</f>
        <v>0</v>
      </c>
      <c r="U27" s="125">
        <f>S27+T27</f>
        <v>0</v>
      </c>
      <c r="X27" s="8"/>
      <c r="Y27" s="36"/>
      <c r="Z27" s="36"/>
      <c r="AA27" s="36"/>
      <c r="AB27" s="36"/>
      <c r="AC27" s="8"/>
      <c r="AD27" s="8"/>
    </row>
    <row r="28" spans="1:32" ht="20.25" customHeight="1" thickBot="1" x14ac:dyDescent="0.25">
      <c r="A28" s="240" t="s">
        <v>22</v>
      </c>
      <c r="B28" s="41"/>
      <c r="C28" s="600"/>
      <c r="D28" s="604"/>
      <c r="E28" s="443"/>
      <c r="F28" s="911"/>
      <c r="G28" s="624"/>
      <c r="H28" s="389">
        <f t="shared" si="3"/>
        <v>0</v>
      </c>
      <c r="I28" s="625">
        <f t="shared" si="4"/>
        <v>0</v>
      </c>
      <c r="J28" s="626"/>
      <c r="K28" s="605" t="s">
        <v>113</v>
      </c>
      <c r="L28" s="606"/>
      <c r="M28" s="319">
        <f>M24+M25+M26+M27</f>
        <v>0</v>
      </c>
      <c r="N28" s="642" t="s">
        <v>33</v>
      </c>
      <c r="O28" s="642"/>
      <c r="P28" s="642"/>
      <c r="Q28" s="642"/>
      <c r="R28" s="643"/>
      <c r="S28" s="86">
        <f>N6+O6</f>
        <v>0</v>
      </c>
      <c r="T28" s="86">
        <f>N7+O7</f>
        <v>0</v>
      </c>
      <c r="U28" s="126">
        <f>S28+T28</f>
        <v>0</v>
      </c>
      <c r="X28" s="236"/>
      <c r="Y28" s="30"/>
      <c r="Z28" s="30"/>
      <c r="AA28" s="30"/>
      <c r="AB28" s="30"/>
      <c r="AC28" s="8"/>
      <c r="AD28" s="8"/>
    </row>
    <row r="29" spans="1:32" ht="18.75" customHeight="1" thickTop="1" thickBot="1" x14ac:dyDescent="0.25">
      <c r="A29" s="231" t="s">
        <v>23</v>
      </c>
      <c r="B29" s="549"/>
      <c r="C29" s="600"/>
      <c r="D29" s="604"/>
      <c r="E29" s="434"/>
      <c r="F29" s="911"/>
      <c r="G29" s="624"/>
      <c r="H29" s="173">
        <f t="shared" si="3"/>
        <v>0</v>
      </c>
      <c r="I29" s="914">
        <f t="shared" si="4"/>
        <v>0</v>
      </c>
      <c r="J29" s="915"/>
      <c r="K29" s="8"/>
      <c r="L29" s="80"/>
      <c r="M29" s="80"/>
      <c r="N29" s="669" t="s">
        <v>34</v>
      </c>
      <c r="O29" s="642"/>
      <c r="P29" s="642"/>
      <c r="Q29" s="642"/>
      <c r="R29" s="643"/>
      <c r="S29" s="86">
        <f>P6+Q6+R6+S6+T6+U6</f>
        <v>0</v>
      </c>
      <c r="T29" s="86">
        <f>P7+Q7+R7+S7+T7+U7</f>
        <v>0</v>
      </c>
      <c r="U29" s="127">
        <f>S29+T29</f>
        <v>0</v>
      </c>
      <c r="X29" s="236"/>
      <c r="Y29" s="30"/>
      <c r="Z29" s="30"/>
      <c r="AA29" s="30"/>
      <c r="AB29" s="30"/>
      <c r="AC29" s="640"/>
      <c r="AD29" s="640"/>
    </row>
    <row r="30" spans="1:32" ht="23.25" customHeight="1" thickTop="1" thickBot="1" x14ac:dyDescent="0.3">
      <c r="A30" s="388" t="s">
        <v>24</v>
      </c>
      <c r="B30" s="249">
        <f>SUM(B8:B29)</f>
        <v>0</v>
      </c>
      <c r="C30" s="249">
        <f>SUM(C8:C29)</f>
        <v>0</v>
      </c>
      <c r="D30" s="413">
        <f>SUM(D13:D22)</f>
        <v>0</v>
      </c>
      <c r="E30" s="249">
        <f>SUM(E8:E29)</f>
        <v>0</v>
      </c>
      <c r="F30" s="249">
        <f>SUM(F8:F29)</f>
        <v>0</v>
      </c>
      <c r="G30" s="303">
        <f>SUM(G13:G22)</f>
        <v>0</v>
      </c>
      <c r="H30" s="249">
        <f>SUM(H8:H29)</f>
        <v>0</v>
      </c>
      <c r="I30" s="249">
        <f>SUM(I8:I29)</f>
        <v>0</v>
      </c>
      <c r="J30" s="302">
        <f>SUM(J13:J22)</f>
        <v>0</v>
      </c>
      <c r="K30" s="8"/>
      <c r="L30" s="80"/>
      <c r="M30" s="20"/>
      <c r="N30" s="669" t="s">
        <v>40</v>
      </c>
      <c r="O30" s="642"/>
      <c r="P30" s="642"/>
      <c r="Q30" s="642"/>
      <c r="R30" s="643"/>
      <c r="S30" s="420">
        <f>L14+M14+N14+O14+P14+Q14+R14+S14+T14</f>
        <v>0</v>
      </c>
      <c r="T30" s="420">
        <f>L15+M15+N15+O15+P15+Q15+R15+S15+T15+U15</f>
        <v>0</v>
      </c>
      <c r="U30" s="127">
        <f>S30+T30</f>
        <v>0</v>
      </c>
      <c r="X30" s="237"/>
      <c r="Y30" s="36"/>
      <c r="Z30" s="307"/>
      <c r="AA30" s="307"/>
      <c r="AB30" s="36"/>
      <c r="AC30" s="750"/>
      <c r="AD30" s="750"/>
    </row>
    <row r="31" spans="1:32" ht="17.25" customHeight="1" thickTop="1" x14ac:dyDescent="0.45">
      <c r="L31" s="8"/>
      <c r="M31" s="8"/>
      <c r="N31" s="691" t="s">
        <v>123</v>
      </c>
      <c r="O31" s="692"/>
      <c r="P31" s="692"/>
      <c r="Q31" s="692"/>
      <c r="R31" s="693"/>
      <c r="S31" s="86">
        <f>O6</f>
        <v>0</v>
      </c>
      <c r="T31" s="86">
        <f>O7</f>
        <v>0</v>
      </c>
      <c r="U31" s="127">
        <f>S31+T31</f>
        <v>0</v>
      </c>
      <c r="X31" s="238"/>
      <c r="Y31" s="239"/>
      <c r="Z31" s="306"/>
      <c r="AA31" s="228"/>
      <c r="AB31" s="228"/>
      <c r="AC31" s="752"/>
      <c r="AD31" s="752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294"/>
      <c r="Y32" s="663"/>
      <c r="Z32" s="663"/>
      <c r="AA32" s="663"/>
      <c r="AB32" s="663"/>
      <c r="AC32" s="663"/>
      <c r="AD32" s="294"/>
      <c r="AE32" s="294"/>
      <c r="AF32" s="294"/>
    </row>
    <row r="33" spans="1:21" ht="36" customHeight="1" x14ac:dyDescent="0.2">
      <c r="A33" s="86" t="s">
        <v>116</v>
      </c>
      <c r="B33" s="29">
        <f>H30+I30</f>
        <v>0</v>
      </c>
      <c r="C33" s="86" t="s">
        <v>117</v>
      </c>
      <c r="D33" s="29">
        <f>SUM(H8+H9+I8+I9)</f>
        <v>0</v>
      </c>
      <c r="E33" s="86" t="s">
        <v>118</v>
      </c>
      <c r="F33" s="29">
        <f>H8+I8+H9+I9+H10+I10</f>
        <v>0</v>
      </c>
      <c r="G33" s="28" t="s">
        <v>119</v>
      </c>
      <c r="H33" s="29">
        <f>H8+H9+H10+H11+H12+H13+I8+I9+I10+I11+I12+I13</f>
        <v>0</v>
      </c>
      <c r="I33" s="28" t="s">
        <v>120</v>
      </c>
      <c r="J33" s="29">
        <f>SUM(H14:I24)</f>
        <v>0</v>
      </c>
      <c r="N33" s="663" t="s">
        <v>230</v>
      </c>
      <c r="O33" s="663"/>
      <c r="P33" s="663"/>
      <c r="Q33" s="663"/>
      <c r="R33" s="663"/>
      <c r="S33" s="663"/>
      <c r="T33" s="663"/>
    </row>
    <row r="34" spans="1:21" ht="74.25" customHeight="1" thickBot="1" x14ac:dyDescent="0.25">
      <c r="A34" s="86" t="s">
        <v>121</v>
      </c>
      <c r="B34" s="29">
        <f>H25+I25+H26+I26+H27+I27+H28+I28+H29+I29</f>
        <v>0</v>
      </c>
      <c r="C34" s="40" t="s">
        <v>209</v>
      </c>
      <c r="D34" s="29">
        <f>SUM(J14:J22)</f>
        <v>0</v>
      </c>
      <c r="E34" s="557" t="s">
        <v>207</v>
      </c>
      <c r="F34" s="29">
        <f>SUM(I14:I22)</f>
        <v>0</v>
      </c>
      <c r="G34" s="557" t="s">
        <v>208</v>
      </c>
      <c r="H34" s="29">
        <f>SUM(I13:I22)</f>
        <v>0</v>
      </c>
      <c r="I34" s="364" t="s">
        <v>188</v>
      </c>
      <c r="J34" s="29">
        <f>H8+I8</f>
        <v>0</v>
      </c>
      <c r="L34" s="8"/>
      <c r="M34" s="8"/>
      <c r="N34" s="8"/>
      <c r="O34" s="8"/>
      <c r="P34" s="8"/>
      <c r="Q34" s="8"/>
    </row>
    <row r="35" spans="1:21" ht="58.5" customHeight="1" thickTop="1" thickBot="1" x14ac:dyDescent="0.25">
      <c r="K35" s="8"/>
      <c r="L35" s="699" t="s">
        <v>54</v>
      </c>
      <c r="M35" s="619"/>
      <c r="N35" s="996" t="s">
        <v>67</v>
      </c>
      <c r="O35" s="901"/>
      <c r="P35" s="898" t="s">
        <v>68</v>
      </c>
      <c r="Q35" s="899"/>
      <c r="R35" s="896" t="s">
        <v>69</v>
      </c>
      <c r="S35" s="897"/>
      <c r="T35" s="960" t="s">
        <v>70</v>
      </c>
      <c r="U35" s="961"/>
    </row>
    <row r="36" spans="1:21" ht="34.5" customHeight="1" thickTop="1" thickBot="1" x14ac:dyDescent="0.25">
      <c r="K36" s="8"/>
      <c r="L36" s="705"/>
      <c r="M36" s="690"/>
      <c r="N36" s="272" t="s">
        <v>255</v>
      </c>
      <c r="O36" s="273" t="s">
        <v>256</v>
      </c>
      <c r="P36" s="244" t="s">
        <v>255</v>
      </c>
      <c r="Q36" s="244" t="s">
        <v>256</v>
      </c>
      <c r="R36" s="274" t="s">
        <v>255</v>
      </c>
      <c r="S36" s="274" t="s">
        <v>256</v>
      </c>
      <c r="T36" s="271" t="s">
        <v>255</v>
      </c>
      <c r="U36" s="94" t="s">
        <v>256</v>
      </c>
    </row>
    <row r="37" spans="1:21" ht="33" customHeight="1" thickTop="1" thickBot="1" x14ac:dyDescent="0.5">
      <c r="A37" s="298" t="s">
        <v>25</v>
      </c>
      <c r="B37" s="298"/>
      <c r="C37" s="298"/>
      <c r="D37" s="298"/>
      <c r="E37" s="298"/>
      <c r="F37" s="298"/>
      <c r="G37" s="298"/>
      <c r="H37" s="533" t="s">
        <v>210</v>
      </c>
      <c r="I37" s="298"/>
      <c r="K37" s="8"/>
      <c r="L37" s="894" t="s">
        <v>55</v>
      </c>
      <c r="M37" s="809"/>
      <c r="N37" s="268"/>
      <c r="O37" s="190"/>
      <c r="P37" s="191"/>
      <c r="Q37" s="191"/>
      <c r="R37" s="192"/>
      <c r="S37" s="192"/>
      <c r="T37" s="193"/>
      <c r="U37" s="194"/>
    </row>
    <row r="38" spans="1:21" ht="30.75" customHeight="1" thickTop="1" thickBot="1" x14ac:dyDescent="0.25">
      <c r="A38" s="912" t="s">
        <v>134</v>
      </c>
      <c r="B38" s="913"/>
      <c r="C38" s="245" t="s">
        <v>26</v>
      </c>
      <c r="D38" s="77" t="s">
        <v>127</v>
      </c>
      <c r="E38" s="77" t="s">
        <v>128</v>
      </c>
      <c r="F38" s="77" t="s">
        <v>129</v>
      </c>
      <c r="G38" s="77" t="s">
        <v>130</v>
      </c>
      <c r="H38" s="77" t="s">
        <v>131</v>
      </c>
      <c r="I38" s="77" t="s">
        <v>132</v>
      </c>
      <c r="J38" s="78" t="s">
        <v>133</v>
      </c>
      <c r="K38" s="581" t="s">
        <v>206</v>
      </c>
      <c r="L38" s="895" t="s">
        <v>56</v>
      </c>
      <c r="M38" s="604"/>
      <c r="N38" s="268"/>
      <c r="O38" s="190"/>
      <c r="P38" s="191"/>
      <c r="Q38" s="191"/>
      <c r="R38" s="192"/>
      <c r="S38" s="192"/>
      <c r="T38" s="193"/>
      <c r="U38" s="194"/>
    </row>
    <row r="39" spans="1:21" ht="30" customHeight="1" thickTop="1" x14ac:dyDescent="0.2">
      <c r="A39" s="818" t="s">
        <v>254</v>
      </c>
      <c r="B39" s="246" t="s">
        <v>27</v>
      </c>
      <c r="C39" s="178"/>
      <c r="D39" s="178"/>
      <c r="E39" s="178"/>
      <c r="F39" s="178"/>
      <c r="G39" s="178"/>
      <c r="H39" s="178"/>
      <c r="I39" s="178"/>
      <c r="J39" s="571"/>
      <c r="K39" s="574"/>
      <c r="L39" s="895" t="s">
        <v>57</v>
      </c>
      <c r="M39" s="604"/>
      <c r="N39" s="268"/>
      <c r="O39" s="190"/>
      <c r="P39" s="191"/>
      <c r="Q39" s="191"/>
      <c r="R39" s="192"/>
      <c r="S39" s="192"/>
      <c r="T39" s="193"/>
      <c r="U39" s="194"/>
    </row>
    <row r="40" spans="1:21" ht="34.5" customHeight="1" x14ac:dyDescent="0.2">
      <c r="A40" s="819"/>
      <c r="B40" s="247" t="s">
        <v>28</v>
      </c>
      <c r="C40" s="178"/>
      <c r="D40" s="178"/>
      <c r="E40" s="178"/>
      <c r="F40" s="178"/>
      <c r="G40" s="178"/>
      <c r="H40" s="178"/>
      <c r="I40" s="178"/>
      <c r="J40" s="573"/>
      <c r="K40" s="132"/>
      <c r="L40" s="895" t="s">
        <v>58</v>
      </c>
      <c r="M40" s="604"/>
      <c r="N40" s="268"/>
      <c r="O40" s="190"/>
      <c r="P40" s="191"/>
      <c r="Q40" s="191"/>
      <c r="R40" s="192"/>
      <c r="S40" s="192"/>
      <c r="T40" s="193"/>
      <c r="U40" s="194"/>
    </row>
    <row r="41" spans="1:21" ht="32.25" customHeight="1" x14ac:dyDescent="0.2">
      <c r="A41" s="819"/>
      <c r="B41" s="538" t="s">
        <v>203</v>
      </c>
      <c r="C41" s="178"/>
      <c r="D41" s="178"/>
      <c r="E41" s="178"/>
      <c r="F41" s="178"/>
      <c r="G41" s="178"/>
      <c r="H41" s="178"/>
      <c r="I41" s="178"/>
      <c r="J41" s="573"/>
      <c r="K41" s="132"/>
      <c r="L41" s="895" t="s">
        <v>59</v>
      </c>
      <c r="M41" s="604"/>
      <c r="N41" s="268"/>
      <c r="O41" s="190"/>
      <c r="P41" s="191"/>
      <c r="Q41" s="191"/>
      <c r="R41" s="192"/>
      <c r="S41" s="192"/>
      <c r="T41" s="193"/>
      <c r="U41" s="194"/>
    </row>
    <row r="42" spans="1:21" ht="33" customHeight="1" x14ac:dyDescent="0.2">
      <c r="A42" s="819"/>
      <c r="B42" s="247" t="s">
        <v>29</v>
      </c>
      <c r="C42" s="178"/>
      <c r="D42" s="178"/>
      <c r="E42" s="178"/>
      <c r="F42" s="178"/>
      <c r="G42" s="178"/>
      <c r="H42" s="178"/>
      <c r="I42" s="178"/>
      <c r="J42" s="573"/>
      <c r="K42" s="132"/>
      <c r="L42" s="895" t="s">
        <v>60</v>
      </c>
      <c r="M42" s="604"/>
      <c r="N42" s="268"/>
      <c r="O42" s="190"/>
      <c r="P42" s="191"/>
      <c r="Q42" s="191"/>
      <c r="R42" s="192"/>
      <c r="S42" s="192"/>
      <c r="T42" s="193"/>
      <c r="U42" s="194"/>
    </row>
    <row r="43" spans="1:21" ht="32.25" customHeight="1" thickBot="1" x14ac:dyDescent="0.25">
      <c r="A43" s="820"/>
      <c r="B43" s="248" t="s">
        <v>30</v>
      </c>
      <c r="C43" s="439"/>
      <c r="D43" s="439"/>
      <c r="E43" s="439"/>
      <c r="F43" s="439"/>
      <c r="G43" s="439"/>
      <c r="H43" s="439"/>
      <c r="I43" s="439"/>
      <c r="J43" s="544"/>
      <c r="K43" s="35"/>
      <c r="L43" s="895" t="s">
        <v>61</v>
      </c>
      <c r="M43" s="604"/>
      <c r="N43" s="268"/>
      <c r="O43" s="190"/>
      <c r="P43" s="191"/>
      <c r="Q43" s="191"/>
      <c r="R43" s="192"/>
      <c r="S43" s="192"/>
      <c r="T43" s="193"/>
      <c r="U43" s="194"/>
    </row>
    <row r="44" spans="1:21" ht="36" customHeight="1" thickTop="1" x14ac:dyDescent="0.2">
      <c r="A44" s="815" t="s">
        <v>252</v>
      </c>
      <c r="B44" s="246" t="s">
        <v>27</v>
      </c>
      <c r="C44" s="4"/>
      <c r="D44" s="5"/>
      <c r="E44" s="5"/>
      <c r="F44" s="5"/>
      <c r="G44" s="5"/>
      <c r="H44" s="5"/>
      <c r="I44" s="5"/>
      <c r="J44" s="571"/>
      <c r="K44" s="574"/>
      <c r="L44" s="895" t="s">
        <v>62</v>
      </c>
      <c r="M44" s="604"/>
      <c r="N44" s="268"/>
      <c r="O44" s="190"/>
      <c r="P44" s="191"/>
      <c r="Q44" s="191"/>
      <c r="R44" s="192"/>
      <c r="S44" s="192"/>
      <c r="T44" s="193"/>
      <c r="U44" s="194"/>
    </row>
    <row r="45" spans="1:21" ht="34.5" customHeight="1" x14ac:dyDescent="0.2">
      <c r="A45" s="816"/>
      <c r="B45" s="247" t="s">
        <v>28</v>
      </c>
      <c r="C45" s="56"/>
      <c r="D45" s="178"/>
      <c r="E45" s="178"/>
      <c r="F45" s="178"/>
      <c r="G45" s="178"/>
      <c r="H45" s="178"/>
      <c r="I45" s="178"/>
      <c r="J45" s="573"/>
      <c r="K45" s="132"/>
      <c r="L45" s="895" t="s">
        <v>63</v>
      </c>
      <c r="M45" s="604"/>
      <c r="N45" s="268"/>
      <c r="O45" s="190"/>
      <c r="P45" s="191"/>
      <c r="Q45" s="191"/>
      <c r="R45" s="192"/>
      <c r="S45" s="192"/>
      <c r="T45" s="193"/>
      <c r="U45" s="194"/>
    </row>
    <row r="46" spans="1:21" ht="30" customHeight="1" x14ac:dyDescent="0.2">
      <c r="A46" s="816"/>
      <c r="B46" s="538" t="s">
        <v>203</v>
      </c>
      <c r="C46" s="56"/>
      <c r="D46" s="178"/>
      <c r="E46" s="178"/>
      <c r="F46" s="178"/>
      <c r="G46" s="178"/>
      <c r="H46" s="178"/>
      <c r="I46" s="178"/>
      <c r="J46" s="573"/>
      <c r="K46" s="132"/>
      <c r="L46" s="895" t="s">
        <v>64</v>
      </c>
      <c r="M46" s="604"/>
      <c r="N46" s="268"/>
      <c r="O46" s="190"/>
      <c r="P46" s="191"/>
      <c r="Q46" s="191"/>
      <c r="R46" s="192"/>
      <c r="S46" s="192"/>
      <c r="T46" s="193"/>
      <c r="U46" s="194"/>
    </row>
    <row r="47" spans="1:21" ht="31.5" customHeight="1" x14ac:dyDescent="0.2">
      <c r="A47" s="816"/>
      <c r="B47" s="247" t="s">
        <v>29</v>
      </c>
      <c r="C47" s="56"/>
      <c r="D47" s="178"/>
      <c r="E47" s="178"/>
      <c r="F47" s="178"/>
      <c r="G47" s="178"/>
      <c r="H47" s="178"/>
      <c r="I47" s="178"/>
      <c r="J47" s="573"/>
      <c r="K47" s="132"/>
      <c r="L47" s="895" t="s">
        <v>65</v>
      </c>
      <c r="M47" s="604"/>
      <c r="N47" s="268"/>
      <c r="O47" s="190"/>
      <c r="P47" s="191"/>
      <c r="Q47" s="191"/>
      <c r="R47" s="192"/>
      <c r="S47" s="192"/>
      <c r="T47" s="193"/>
      <c r="U47" s="194"/>
    </row>
    <row r="48" spans="1:21" ht="36.75" customHeight="1" thickBot="1" x14ac:dyDescent="0.25">
      <c r="A48" s="817"/>
      <c r="B48" s="248" t="s">
        <v>30</v>
      </c>
      <c r="C48" s="440"/>
      <c r="D48" s="93"/>
      <c r="E48" s="93"/>
      <c r="F48" s="93"/>
      <c r="G48" s="93"/>
      <c r="H48" s="93"/>
      <c r="I48" s="93"/>
      <c r="J48" s="544"/>
      <c r="K48" s="572"/>
      <c r="L48" s="1083" t="s">
        <v>66</v>
      </c>
      <c r="M48" s="806"/>
      <c r="N48" s="268"/>
      <c r="O48" s="190"/>
      <c r="P48" s="191"/>
      <c r="Q48" s="191"/>
      <c r="R48" s="192"/>
      <c r="S48" s="192"/>
      <c r="T48" s="193"/>
      <c r="U48" s="195"/>
    </row>
    <row r="49" spans="1:33" ht="39.75" customHeight="1" thickTop="1" x14ac:dyDescent="0.2">
      <c r="K49" s="8"/>
      <c r="L49" s="789" t="s">
        <v>24</v>
      </c>
      <c r="M49" s="702"/>
      <c r="N49" s="331">
        <f>N37+N38+N39+N40+N41+N42+N43+N44+N45+N46+N47+N48</f>
        <v>0</v>
      </c>
      <c r="O49" s="61">
        <f t="shared" ref="O49:U49" si="6">O37+O38+O39+O40+O41+O42+O43+O44+O45+O46+O47+O48</f>
        <v>0</v>
      </c>
      <c r="P49" s="64">
        <f t="shared" si="6"/>
        <v>0</v>
      </c>
      <c r="Q49" s="64">
        <f t="shared" si="6"/>
        <v>0</v>
      </c>
      <c r="R49" s="63">
        <f t="shared" si="6"/>
        <v>0</v>
      </c>
      <c r="S49" s="63">
        <f t="shared" si="6"/>
        <v>0</v>
      </c>
      <c r="T49" s="62">
        <f t="shared" si="6"/>
        <v>0</v>
      </c>
      <c r="U49" s="75">
        <f t="shared" si="6"/>
        <v>0</v>
      </c>
    </row>
    <row r="50" spans="1:33" ht="30.75" customHeight="1" thickBot="1" x14ac:dyDescent="0.25">
      <c r="K50" s="8"/>
      <c r="L50" s="776" t="s">
        <v>257</v>
      </c>
      <c r="M50" s="791"/>
      <c r="N50" s="902">
        <f>N49+O49</f>
        <v>0</v>
      </c>
      <c r="O50" s="762"/>
      <c r="P50" s="763">
        <f>P49+Q49</f>
        <v>0</v>
      </c>
      <c r="Q50" s="764"/>
      <c r="R50" s="792">
        <f>R49+S49</f>
        <v>0</v>
      </c>
      <c r="S50" s="793"/>
      <c r="T50" s="679">
        <f>T49+U49</f>
        <v>0</v>
      </c>
      <c r="U50" s="680"/>
    </row>
    <row r="51" spans="1:33" ht="33.75" customHeight="1" thickTop="1" x14ac:dyDescent="0.2">
      <c r="A51" s="36"/>
      <c r="B51" s="594" t="s">
        <v>255</v>
      </c>
      <c r="C51" s="594" t="s">
        <v>256</v>
      </c>
      <c r="D51" s="86" t="s">
        <v>113</v>
      </c>
      <c r="K51" s="8"/>
      <c r="L51" s="8"/>
    </row>
    <row r="52" spans="1:33" ht="23.25" customHeight="1" thickBot="1" x14ac:dyDescent="0.25">
      <c r="A52" s="86" t="s">
        <v>135</v>
      </c>
      <c r="B52" s="87">
        <f>SUM(C39:K43)</f>
        <v>0</v>
      </c>
      <c r="C52" s="87">
        <f>SUM(C44:K48)</f>
        <v>0</v>
      </c>
      <c r="D52" s="87">
        <f>B52+C52</f>
        <v>0</v>
      </c>
      <c r="K52" s="8"/>
      <c r="L52" s="8"/>
    </row>
    <row r="53" spans="1:33" ht="24.75" customHeight="1" thickTop="1" x14ac:dyDescent="0.2">
      <c r="K53" s="8"/>
      <c r="L53" s="8"/>
      <c r="W53" s="8"/>
      <c r="X53" s="235"/>
      <c r="Y53" s="232"/>
    </row>
    <row r="54" spans="1:33" ht="25.5" customHeight="1" x14ac:dyDescent="0.2">
      <c r="K54" s="8"/>
      <c r="L54" s="8"/>
      <c r="X54" s="8"/>
    </row>
    <row r="55" spans="1:33" ht="24.75" customHeight="1" thickBot="1" x14ac:dyDescent="0.5">
      <c r="K55" s="8"/>
      <c r="L55" s="8"/>
      <c r="X55" s="684" t="s">
        <v>97</v>
      </c>
      <c r="Y55" s="684"/>
      <c r="Z55" s="684"/>
      <c r="AA55" s="684"/>
      <c r="AB55" s="684"/>
      <c r="AC55" s="655" t="s">
        <v>210</v>
      </c>
      <c r="AD55" s="655"/>
      <c r="AE55" s="655"/>
      <c r="AF55" s="655"/>
    </row>
    <row r="56" spans="1:33" ht="26.25" customHeight="1" thickTop="1" thickBot="1" x14ac:dyDescent="0.25">
      <c r="K56" s="965" t="s">
        <v>236</v>
      </c>
      <c r="L56" s="965"/>
      <c r="M56" s="965"/>
      <c r="N56" s="965"/>
      <c r="O56" s="965"/>
      <c r="P56" s="965"/>
      <c r="Q56" s="965"/>
      <c r="R56" s="965"/>
      <c r="S56" s="965"/>
      <c r="W56" s="748" t="s">
        <v>98</v>
      </c>
      <c r="X56" s="749"/>
      <c r="Y56" s="95" t="s">
        <v>99</v>
      </c>
      <c r="Z56" s="96" t="s">
        <v>100</v>
      </c>
      <c r="AA56" s="96" t="s">
        <v>101</v>
      </c>
      <c r="AB56" s="96" t="s">
        <v>102</v>
      </c>
      <c r="AC56" s="96" t="s">
        <v>103</v>
      </c>
      <c r="AD56" s="97" t="s">
        <v>104</v>
      </c>
      <c r="AE56" s="97" t="s">
        <v>105</v>
      </c>
      <c r="AF56" s="96" t="s">
        <v>106</v>
      </c>
      <c r="AG56" s="98" t="s">
        <v>30</v>
      </c>
    </row>
    <row r="57" spans="1:33" ht="24" customHeight="1" thickTop="1" thickBot="1" x14ac:dyDescent="0.25">
      <c r="W57" s="781" t="s">
        <v>251</v>
      </c>
      <c r="X57" s="320" t="s">
        <v>73</v>
      </c>
      <c r="Y57" s="486"/>
      <c r="Z57" s="486"/>
      <c r="AA57" s="486"/>
      <c r="AB57" s="486"/>
      <c r="AC57" s="486"/>
      <c r="AD57" s="486"/>
      <c r="AE57" s="486"/>
      <c r="AF57" s="486"/>
      <c r="AG57" s="486"/>
    </row>
    <row r="58" spans="1:33" ht="51.75" customHeight="1" thickTop="1" thickBot="1" x14ac:dyDescent="0.25">
      <c r="K58" s="305" t="s">
        <v>1</v>
      </c>
      <c r="L58" s="330" t="s">
        <v>72</v>
      </c>
      <c r="M58" s="278" t="s">
        <v>188</v>
      </c>
      <c r="N58" s="276" t="s">
        <v>74</v>
      </c>
      <c r="O58" s="276" t="s">
        <v>75</v>
      </c>
      <c r="P58" s="276" t="s">
        <v>194</v>
      </c>
      <c r="Q58" s="276" t="s">
        <v>193</v>
      </c>
      <c r="R58" s="276" t="s">
        <v>76</v>
      </c>
      <c r="S58" s="276" t="s">
        <v>195</v>
      </c>
      <c r="T58" s="276" t="s">
        <v>196</v>
      </c>
      <c r="U58" s="276" t="s">
        <v>78</v>
      </c>
      <c r="V58" s="276" t="s">
        <v>79</v>
      </c>
      <c r="W58" s="782"/>
      <c r="X58" s="289" t="s">
        <v>107</v>
      </c>
      <c r="Y58" s="486"/>
      <c r="Z58" s="486"/>
      <c r="AA58" s="486"/>
      <c r="AB58" s="67"/>
      <c r="AC58" s="67"/>
      <c r="AD58" s="486"/>
      <c r="AE58" s="67"/>
      <c r="AF58" s="486"/>
      <c r="AG58" s="486"/>
    </row>
    <row r="59" spans="1:33" ht="29.25" customHeight="1" thickTop="1" thickBot="1" x14ac:dyDescent="0.25">
      <c r="K59" s="741" t="s">
        <v>251</v>
      </c>
      <c r="L59" s="329" t="s">
        <v>7</v>
      </c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783"/>
      <c r="X59" s="290" t="s">
        <v>108</v>
      </c>
      <c r="Y59" s="486"/>
      <c r="Z59" s="486"/>
      <c r="AA59" s="486"/>
      <c r="AB59" s="68"/>
      <c r="AC59" s="68"/>
      <c r="AD59" s="486"/>
      <c r="AE59" s="68"/>
      <c r="AF59" s="486"/>
      <c r="AG59" s="486"/>
    </row>
    <row r="60" spans="1:33" ht="27.75" customHeight="1" thickTop="1" x14ac:dyDescent="0.2">
      <c r="K60" s="742"/>
      <c r="L60" s="11" t="s">
        <v>71</v>
      </c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784" t="s">
        <v>259</v>
      </c>
      <c r="X60" s="321" t="s">
        <v>73</v>
      </c>
      <c r="Y60" s="486"/>
      <c r="Z60" s="486"/>
      <c r="AA60" s="486"/>
      <c r="AB60" s="486"/>
      <c r="AC60" s="486"/>
      <c r="AD60" s="486"/>
      <c r="AE60" s="486"/>
      <c r="AF60" s="486"/>
      <c r="AG60" s="486"/>
    </row>
    <row r="61" spans="1:33" ht="27" customHeight="1" x14ac:dyDescent="0.2">
      <c r="K61" s="743" t="s">
        <v>252</v>
      </c>
      <c r="L61" s="11" t="s">
        <v>7</v>
      </c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785"/>
      <c r="X61" s="289" t="s">
        <v>107</v>
      </c>
      <c r="Y61" s="486"/>
      <c r="Z61" s="486"/>
      <c r="AA61" s="486"/>
      <c r="AB61" s="67"/>
      <c r="AC61" s="67"/>
      <c r="AD61" s="486"/>
      <c r="AE61" s="67"/>
      <c r="AF61" s="486"/>
      <c r="AG61" s="486"/>
    </row>
    <row r="62" spans="1:33" ht="27.75" customHeight="1" thickBot="1" x14ac:dyDescent="0.25">
      <c r="K62" s="744"/>
      <c r="L62" s="283" t="s">
        <v>71</v>
      </c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786"/>
      <c r="X62" s="290" t="s">
        <v>108</v>
      </c>
      <c r="Y62" s="486"/>
      <c r="Z62" s="486"/>
      <c r="AA62" s="486"/>
      <c r="AB62" s="68"/>
      <c r="AC62" s="68"/>
      <c r="AD62" s="486"/>
      <c r="AE62" s="68"/>
      <c r="AF62" s="486"/>
      <c r="AG62" s="486"/>
    </row>
    <row r="63" spans="1:33" ht="26.25" customHeight="1" thickTop="1" x14ac:dyDescent="0.2">
      <c r="K63" s="607" t="s">
        <v>5</v>
      </c>
      <c r="L63" s="85" t="s">
        <v>7</v>
      </c>
      <c r="M63" s="90">
        <f>M59+M61</f>
        <v>0</v>
      </c>
      <c r="N63" s="90">
        <f t="shared" ref="N63:V64" si="7">N59+N61</f>
        <v>0</v>
      </c>
      <c r="O63" s="90">
        <f t="shared" si="7"/>
        <v>0</v>
      </c>
      <c r="P63" s="90">
        <f t="shared" si="7"/>
        <v>0</v>
      </c>
      <c r="Q63" s="90">
        <f t="shared" si="7"/>
        <v>0</v>
      </c>
      <c r="R63" s="90">
        <f t="shared" si="7"/>
        <v>0</v>
      </c>
      <c r="S63" s="90">
        <f t="shared" si="7"/>
        <v>0</v>
      </c>
      <c r="T63" s="90">
        <f t="shared" si="7"/>
        <v>0</v>
      </c>
      <c r="U63" s="90">
        <f t="shared" si="7"/>
        <v>0</v>
      </c>
      <c r="V63" s="73">
        <f t="shared" si="7"/>
        <v>0</v>
      </c>
    </row>
    <row r="64" spans="1:33" ht="27.75" customHeight="1" thickBot="1" x14ac:dyDescent="0.25">
      <c r="K64" s="628"/>
      <c r="L64" s="215" t="s">
        <v>71</v>
      </c>
      <c r="M64" s="88">
        <f>M60+M62</f>
        <v>0</v>
      </c>
      <c r="N64" s="88">
        <f t="shared" si="7"/>
        <v>0</v>
      </c>
      <c r="O64" s="88">
        <f t="shared" si="7"/>
        <v>0</v>
      </c>
      <c r="P64" s="88">
        <f t="shared" si="7"/>
        <v>0</v>
      </c>
      <c r="Q64" s="88">
        <f t="shared" si="7"/>
        <v>0</v>
      </c>
      <c r="R64" s="88">
        <f t="shared" si="7"/>
        <v>0</v>
      </c>
      <c r="S64" s="88">
        <f t="shared" si="7"/>
        <v>0</v>
      </c>
      <c r="T64" s="88">
        <f t="shared" si="7"/>
        <v>0</v>
      </c>
      <c r="U64" s="88">
        <f t="shared" si="7"/>
        <v>0</v>
      </c>
      <c r="V64" s="89">
        <f t="shared" si="7"/>
        <v>0</v>
      </c>
    </row>
    <row r="65" spans="11:32" ht="15.75" customHeight="1" thickTop="1" thickBot="1" x14ac:dyDescent="0.25">
      <c r="K65" s="794"/>
      <c r="L65" s="794"/>
      <c r="W65" s="797" t="s">
        <v>109</v>
      </c>
      <c r="X65" s="798"/>
      <c r="Y65" s="16" t="s">
        <v>24</v>
      </c>
    </row>
    <row r="66" spans="11:32" ht="21.75" customHeight="1" thickTop="1" thickBot="1" x14ac:dyDescent="0.25">
      <c r="K66" s="8"/>
      <c r="L66" s="8"/>
      <c r="W66" s="781" t="s">
        <v>251</v>
      </c>
      <c r="X66" s="311" t="s">
        <v>73</v>
      </c>
      <c r="Y66" s="13">
        <f>Y57+Z57+AA57+AB57+AC57+AD57+AE57+AF57+AG57</f>
        <v>0</v>
      </c>
    </row>
    <row r="67" spans="11:32" ht="45.75" customHeight="1" thickTop="1" thickBot="1" x14ac:dyDescent="0.25">
      <c r="K67" s="305" t="s">
        <v>1</v>
      </c>
      <c r="L67" s="334" t="s">
        <v>72</v>
      </c>
      <c r="M67" s="276" t="s">
        <v>80</v>
      </c>
      <c r="N67" s="276" t="s">
        <v>81</v>
      </c>
      <c r="O67" s="278" t="s">
        <v>82</v>
      </c>
      <c r="P67" s="276" t="s">
        <v>83</v>
      </c>
      <c r="Q67" s="276" t="s">
        <v>84</v>
      </c>
      <c r="R67" s="276" t="s">
        <v>85</v>
      </c>
      <c r="S67" s="276" t="s">
        <v>86</v>
      </c>
      <c r="T67" s="276" t="s">
        <v>87</v>
      </c>
      <c r="U67" s="276" t="s">
        <v>88</v>
      </c>
      <c r="V67" s="276" t="s">
        <v>89</v>
      </c>
      <c r="W67" s="782"/>
      <c r="X67" s="14" t="s">
        <v>107</v>
      </c>
      <c r="Y67" s="161">
        <f>Y58+Z58+AA58+AD58+AF58+AG58</f>
        <v>0</v>
      </c>
    </row>
    <row r="68" spans="11:32" ht="28.5" customHeight="1" thickTop="1" thickBot="1" x14ac:dyDescent="0.25">
      <c r="K68" s="741" t="s">
        <v>251</v>
      </c>
      <c r="L68" s="275" t="s">
        <v>7</v>
      </c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783"/>
      <c r="X68" s="15" t="s">
        <v>108</v>
      </c>
      <c r="Y68" s="54">
        <f>Y59+Z59+AA59+AD59+AF59+AG59</f>
        <v>0</v>
      </c>
    </row>
    <row r="69" spans="11:32" ht="26.25" customHeight="1" thickTop="1" x14ac:dyDescent="0.2">
      <c r="K69" s="742"/>
      <c r="L69" s="11" t="s">
        <v>71</v>
      </c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784" t="s">
        <v>259</v>
      </c>
      <c r="X69" s="311" t="s">
        <v>73</v>
      </c>
      <c r="Y69" s="13">
        <f>Y60+Z60+AA60+AB60+AC60+AD60+AE60+AF60+AG60</f>
        <v>0</v>
      </c>
      <c r="AC69" s="754" t="s">
        <v>73</v>
      </c>
      <c r="AD69" s="755"/>
      <c r="AE69" s="756"/>
      <c r="AF69" s="357">
        <f>Y66+Y69</f>
        <v>0</v>
      </c>
    </row>
    <row r="70" spans="11:32" ht="28.5" customHeight="1" x14ac:dyDescent="0.2">
      <c r="K70" s="743" t="s">
        <v>252</v>
      </c>
      <c r="L70" s="11" t="s">
        <v>7</v>
      </c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785"/>
      <c r="X70" s="14" t="s">
        <v>107</v>
      </c>
      <c r="Y70" s="161">
        <f>Y61+Z61+AA61+AD61+AF61+AG61</f>
        <v>0</v>
      </c>
      <c r="AC70" s="757" t="s">
        <v>107</v>
      </c>
      <c r="AD70" s="692"/>
      <c r="AE70" s="693"/>
      <c r="AF70" s="358">
        <f>Y67+Y70</f>
        <v>0</v>
      </c>
    </row>
    <row r="71" spans="11:32" ht="26.25" customHeight="1" thickBot="1" x14ac:dyDescent="0.25">
      <c r="K71" s="744"/>
      <c r="L71" s="76" t="s">
        <v>71</v>
      </c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786"/>
      <c r="X71" s="15" t="s">
        <v>108</v>
      </c>
      <c r="Y71" s="174">
        <f>Y62+Z62+AA62+AD62+AF62+AG62</f>
        <v>0</v>
      </c>
      <c r="AC71" s="758" t="s">
        <v>108</v>
      </c>
      <c r="AD71" s="759"/>
      <c r="AE71" s="760"/>
      <c r="AF71" s="359">
        <f>Y68+Y71</f>
        <v>0</v>
      </c>
    </row>
    <row r="72" spans="11:32" ht="25.5" customHeight="1" thickTop="1" x14ac:dyDescent="0.2">
      <c r="K72" s="607" t="s">
        <v>5</v>
      </c>
      <c r="L72" s="85" t="s">
        <v>7</v>
      </c>
      <c r="M72" s="90">
        <f>M68+M70</f>
        <v>0</v>
      </c>
      <c r="N72" s="90">
        <f t="shared" ref="N72:V73" si="8">N68+N70</f>
        <v>0</v>
      </c>
      <c r="O72" s="90">
        <f t="shared" si="8"/>
        <v>0</v>
      </c>
      <c r="P72" s="90">
        <f t="shared" si="8"/>
        <v>0</v>
      </c>
      <c r="Q72" s="90">
        <f t="shared" si="8"/>
        <v>0</v>
      </c>
      <c r="R72" s="90">
        <f t="shared" si="8"/>
        <v>0</v>
      </c>
      <c r="S72" s="90">
        <f t="shared" si="8"/>
        <v>0</v>
      </c>
      <c r="T72" s="90">
        <f t="shared" si="8"/>
        <v>0</v>
      </c>
      <c r="U72" s="90">
        <f t="shared" si="8"/>
        <v>0</v>
      </c>
      <c r="V72" s="73">
        <f t="shared" si="8"/>
        <v>0</v>
      </c>
      <c r="AC72" s="773" t="s">
        <v>125</v>
      </c>
      <c r="AD72" s="623"/>
      <c r="AE72" s="624"/>
      <c r="AF72" s="358">
        <f>AF69+AF70+AF71</f>
        <v>0</v>
      </c>
    </row>
    <row r="73" spans="11:32" ht="28.5" customHeight="1" thickBot="1" x14ac:dyDescent="0.25">
      <c r="K73" s="628"/>
      <c r="L73" s="215" t="s">
        <v>71</v>
      </c>
      <c r="M73" s="88">
        <f>M69+M71</f>
        <v>0</v>
      </c>
      <c r="N73" s="88">
        <f t="shared" si="8"/>
        <v>0</v>
      </c>
      <c r="O73" s="88">
        <f t="shared" si="8"/>
        <v>0</v>
      </c>
      <c r="P73" s="88">
        <f t="shared" si="8"/>
        <v>0</v>
      </c>
      <c r="Q73" s="88">
        <f t="shared" si="8"/>
        <v>0</v>
      </c>
      <c r="R73" s="88">
        <f t="shared" si="8"/>
        <v>0</v>
      </c>
      <c r="S73" s="88">
        <f t="shared" si="8"/>
        <v>0</v>
      </c>
      <c r="T73" s="88">
        <f t="shared" si="8"/>
        <v>0</v>
      </c>
      <c r="U73" s="88">
        <f t="shared" si="8"/>
        <v>0</v>
      </c>
      <c r="V73" s="89">
        <f t="shared" si="8"/>
        <v>0</v>
      </c>
      <c r="AC73" s="776" t="s">
        <v>126</v>
      </c>
      <c r="AD73" s="777"/>
      <c r="AE73" s="778"/>
      <c r="AF73" s="360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05" t="s">
        <v>1</v>
      </c>
      <c r="L75" s="286" t="s">
        <v>72</v>
      </c>
      <c r="M75" s="276" t="s">
        <v>90</v>
      </c>
      <c r="N75" s="277" t="s">
        <v>91</v>
      </c>
      <c r="O75" s="287" t="s">
        <v>24</v>
      </c>
      <c r="R75" s="625" t="s">
        <v>173</v>
      </c>
      <c r="S75" s="623"/>
      <c r="T75" s="624"/>
      <c r="U75" s="600">
        <f>M63+N63+O63+M64+N64+O64</f>
        <v>0</v>
      </c>
      <c r="V75" s="604"/>
    </row>
    <row r="76" spans="11:32" ht="21" customHeight="1" thickTop="1" x14ac:dyDescent="0.45">
      <c r="K76" s="741" t="s">
        <v>251</v>
      </c>
      <c r="L76" s="275" t="s">
        <v>7</v>
      </c>
      <c r="M76" s="488"/>
      <c r="N76" s="488"/>
      <c r="O76" s="284">
        <f>M59+N59+O59+P59+Q59+R59+S59+T59+U59+V59+M68+N68+O68+P68+Q68+R68+S68+T68+U68+V68+M76+N76</f>
        <v>0</v>
      </c>
      <c r="R76" s="645" t="s">
        <v>172</v>
      </c>
      <c r="S76" s="740"/>
      <c r="T76" s="646"/>
      <c r="U76" s="658">
        <f>N63+N64+O63+O64</f>
        <v>0</v>
      </c>
      <c r="V76" s="659"/>
    </row>
    <row r="77" spans="11:32" ht="18" customHeight="1" x14ac:dyDescent="0.45">
      <c r="K77" s="742"/>
      <c r="L77" s="11" t="s">
        <v>71</v>
      </c>
      <c r="M77" s="488"/>
      <c r="N77" s="488"/>
      <c r="O77" s="284">
        <f t="shared" ref="O77:O81" si="9">M60+N60+O60+P60+Q60+R60+S60+T60+U60+V60+M69+N69+O69+P69+Q69+R69+S69+T69+U69+V69+M77+N77</f>
        <v>0</v>
      </c>
      <c r="R77" s="725" t="s">
        <v>124</v>
      </c>
      <c r="S77" s="726"/>
      <c r="T77" s="727"/>
      <c r="U77" s="723">
        <f>M63+M64</f>
        <v>0</v>
      </c>
      <c r="V77" s="724"/>
    </row>
    <row r="78" spans="11:32" ht="18" customHeight="1" x14ac:dyDescent="0.45">
      <c r="K78" s="743" t="s">
        <v>252</v>
      </c>
      <c r="L78" s="11" t="s">
        <v>7</v>
      </c>
      <c r="M78" s="488"/>
      <c r="N78" s="488"/>
      <c r="O78" s="284">
        <f t="shared" si="9"/>
        <v>0</v>
      </c>
      <c r="R78" s="765" t="s">
        <v>68</v>
      </c>
      <c r="S78" s="766"/>
      <c r="T78" s="767"/>
      <c r="U78" s="795">
        <f>M63+M64+N63+N64</f>
        <v>0</v>
      </c>
      <c r="V78" s="796"/>
    </row>
    <row r="79" spans="11:32" ht="19.5" customHeight="1" thickBot="1" x14ac:dyDescent="0.5">
      <c r="K79" s="744"/>
      <c r="L79" s="283" t="s">
        <v>71</v>
      </c>
      <c r="M79" s="488"/>
      <c r="N79" s="488"/>
      <c r="O79" s="284">
        <f t="shared" si="9"/>
        <v>0</v>
      </c>
      <c r="R79" s="673" t="s">
        <v>69</v>
      </c>
      <c r="S79" s="674"/>
      <c r="T79" s="675"/>
      <c r="U79" s="768">
        <f>O63+O64</f>
        <v>0</v>
      </c>
      <c r="V79" s="769"/>
    </row>
    <row r="80" spans="11:32" ht="15.75" customHeight="1" thickTop="1" x14ac:dyDescent="0.45">
      <c r="K80" s="952" t="s">
        <v>5</v>
      </c>
      <c r="L80" s="275" t="s">
        <v>7</v>
      </c>
      <c r="M80" s="418">
        <f t="shared" ref="M80:N80" si="10">M76+M78</f>
        <v>0</v>
      </c>
      <c r="N80" s="131">
        <f t="shared" si="10"/>
        <v>0</v>
      </c>
      <c r="O80" s="284">
        <f t="shared" si="9"/>
        <v>0</v>
      </c>
      <c r="P80" s="1" t="s">
        <v>96</v>
      </c>
      <c r="Q80" s="66">
        <f>O80+O81</f>
        <v>0</v>
      </c>
      <c r="R80" s="676" t="s">
        <v>70</v>
      </c>
      <c r="S80" s="677"/>
      <c r="T80" s="678"/>
      <c r="U80" s="787">
        <f>P63+Q63+R63+S63+T63+U63+V63+M72+N72+O72+P72+Q72+R72+S72+T72+U72+V72+P64+Q64+R64+S64+T64+U64+V64+M73+N73+O73+P73+Q73+R73+S73+T73+U73+V73+M80+N80+M81+N81</f>
        <v>0</v>
      </c>
      <c r="V80" s="788"/>
    </row>
    <row r="81" spans="1:22" ht="19.5" customHeight="1" thickBot="1" x14ac:dyDescent="0.5">
      <c r="K81" s="733"/>
      <c r="L81" s="283" t="s">
        <v>71</v>
      </c>
      <c r="M81" s="414">
        <f t="shared" ref="M81:N81" si="11">M77+M79</f>
        <v>0</v>
      </c>
      <c r="N81" s="417">
        <f t="shared" si="11"/>
        <v>0</v>
      </c>
      <c r="O81" s="284">
        <f t="shared" si="9"/>
        <v>0</v>
      </c>
      <c r="R81" s="645" t="s">
        <v>24</v>
      </c>
      <c r="S81" s="740"/>
      <c r="T81" s="646"/>
      <c r="U81" s="734">
        <f>U78+U79+U80</f>
        <v>0</v>
      </c>
      <c r="V81" s="735"/>
    </row>
    <row r="82" spans="1:22" ht="17.25" customHeight="1" thickTop="1" x14ac:dyDescent="0.6">
      <c r="A82" s="641"/>
      <c r="B82" s="641"/>
      <c r="C82" s="641"/>
      <c r="D82" s="641"/>
      <c r="E82" s="641"/>
      <c r="F82" s="641"/>
      <c r="G82" s="82"/>
      <c r="H82" s="82"/>
      <c r="I82" s="82"/>
      <c r="J82" s="82"/>
      <c r="L82" s="373"/>
      <c r="M82" s="373"/>
    </row>
    <row r="83" spans="1:22" ht="21" customHeight="1" x14ac:dyDescent="0.45">
      <c r="A83" s="564"/>
      <c r="B83" s="641"/>
      <c r="C83" s="641"/>
      <c r="D83" s="641"/>
      <c r="E83" s="641"/>
      <c r="F83" s="641"/>
      <c r="G83" s="1155" t="s">
        <v>243</v>
      </c>
      <c r="H83" s="1155"/>
      <c r="I83" s="1155"/>
      <c r="J83" s="1155"/>
      <c r="K83" s="992" t="s">
        <v>240</v>
      </c>
      <c r="L83" s="992"/>
      <c r="M83" s="992"/>
      <c r="N83" s="992"/>
    </row>
    <row r="84" spans="1:22" ht="19.5" customHeight="1" thickBot="1" x14ac:dyDescent="0.65">
      <c r="A84" s="1136"/>
      <c r="B84" s="1136"/>
      <c r="C84" s="1136"/>
      <c r="D84" s="1136"/>
      <c r="E84" s="1136"/>
      <c r="F84" s="1136"/>
      <c r="G84" s="565"/>
      <c r="H84" s="592"/>
      <c r="I84" s="592"/>
      <c r="J84" s="565"/>
    </row>
    <row r="85" spans="1:22" ht="19.5" customHeight="1" thickTop="1" x14ac:dyDescent="0.55000000000000004">
      <c r="A85" s="564"/>
      <c r="B85" s="641"/>
      <c r="C85" s="641"/>
      <c r="D85" s="641"/>
      <c r="E85" s="641"/>
      <c r="F85" s="641"/>
      <c r="G85" s="565"/>
      <c r="H85" s="1154"/>
      <c r="I85" s="1154"/>
      <c r="J85" s="565"/>
      <c r="K85" s="855" t="s">
        <v>152</v>
      </c>
      <c r="L85" s="855"/>
      <c r="M85" s="855"/>
      <c r="N85" s="855"/>
      <c r="O85" s="855"/>
      <c r="P85" s="856"/>
    </row>
    <row r="86" spans="1:22" ht="19.5" customHeight="1" thickBot="1" x14ac:dyDescent="0.5">
      <c r="A86" s="569"/>
      <c r="B86" s="620"/>
      <c r="C86" s="620"/>
      <c r="D86" s="620"/>
      <c r="E86" s="1130"/>
      <c r="F86" s="1131"/>
      <c r="G86" s="82"/>
      <c r="H86" s="82"/>
      <c r="I86" s="82"/>
      <c r="J86" s="82"/>
      <c r="K86" s="42" t="s">
        <v>137</v>
      </c>
      <c r="L86" s="805" t="s">
        <v>138</v>
      </c>
      <c r="M86" s="892"/>
      <c r="N86" s="806"/>
      <c r="O86" s="805" t="s">
        <v>139</v>
      </c>
      <c r="P86" s="807"/>
    </row>
    <row r="87" spans="1:22" ht="18.75" customHeight="1" thickTop="1" x14ac:dyDescent="0.45">
      <c r="A87" s="1132" t="s">
        <v>136</v>
      </c>
      <c r="B87" s="1133"/>
      <c r="C87" s="1133"/>
      <c r="D87" s="1133"/>
      <c r="E87" s="1133"/>
      <c r="F87" s="1134"/>
      <c r="G87" s="82"/>
      <c r="H87" s="82"/>
      <c r="I87" s="82"/>
      <c r="J87" s="82"/>
      <c r="K87" s="45">
        <v>1</v>
      </c>
      <c r="L87" s="808" t="s">
        <v>154</v>
      </c>
      <c r="M87" s="621"/>
      <c r="N87" s="809"/>
      <c r="O87" s="1058" t="e">
        <f>(U28/B33)*1000</f>
        <v>#DIV/0!</v>
      </c>
      <c r="P87" s="1059"/>
    </row>
    <row r="88" spans="1:22" ht="27" customHeight="1" x14ac:dyDescent="0.45">
      <c r="A88" s="41" t="s">
        <v>137</v>
      </c>
      <c r="B88" s="600" t="s">
        <v>138</v>
      </c>
      <c r="C88" s="681"/>
      <c r="D88" s="604"/>
      <c r="E88" s="1035" t="s">
        <v>139</v>
      </c>
      <c r="F88" s="1036"/>
      <c r="G88" s="82"/>
      <c r="H88" s="82"/>
      <c r="I88" s="82"/>
      <c r="J88" s="82"/>
      <c r="K88" s="41">
        <v>2</v>
      </c>
      <c r="L88" s="600" t="s">
        <v>155</v>
      </c>
      <c r="M88" s="681"/>
      <c r="N88" s="604"/>
      <c r="O88" s="1047" t="e">
        <f>(U28/F34)*1000</f>
        <v>#DIV/0!</v>
      </c>
      <c r="P88" s="1048"/>
      <c r="R88" s="921"/>
      <c r="S88" s="921"/>
      <c r="T88" s="921"/>
    </row>
    <row r="89" spans="1:22" ht="19.5" customHeight="1" x14ac:dyDescent="0.45">
      <c r="A89" s="41">
        <v>1</v>
      </c>
      <c r="B89" s="600" t="s">
        <v>140</v>
      </c>
      <c r="C89" s="681"/>
      <c r="D89" s="604"/>
      <c r="E89" s="1085">
        <f>B33</f>
        <v>0</v>
      </c>
      <c r="F89" s="1086"/>
      <c r="G89" s="82"/>
      <c r="H89" s="82"/>
      <c r="I89" s="82"/>
      <c r="J89" s="82"/>
      <c r="K89" s="41">
        <v>3</v>
      </c>
      <c r="L89" s="600" t="s">
        <v>156</v>
      </c>
      <c r="M89" s="681"/>
      <c r="N89" s="604"/>
      <c r="O89" s="1035" t="e">
        <f>(D115*5)/1000</f>
        <v>#DIV/0!</v>
      </c>
      <c r="P89" s="1036"/>
    </row>
    <row r="90" spans="1:22" ht="18.75" customHeight="1" x14ac:dyDescent="0.45">
      <c r="A90" s="41">
        <v>2</v>
      </c>
      <c r="B90" s="600" t="s">
        <v>141</v>
      </c>
      <c r="C90" s="681"/>
      <c r="D90" s="604"/>
      <c r="E90" s="1047">
        <f>H4</f>
        <v>0</v>
      </c>
      <c r="F90" s="1048"/>
      <c r="G90" s="82"/>
      <c r="H90" s="82"/>
      <c r="I90" s="82"/>
      <c r="J90" s="82"/>
      <c r="K90" s="41">
        <v>4</v>
      </c>
      <c r="L90" s="600" t="s">
        <v>157</v>
      </c>
      <c r="M90" s="681"/>
      <c r="N90" s="604"/>
      <c r="O90" s="1035" t="e">
        <f>(O89*U31)/U28</f>
        <v>#DIV/0!</v>
      </c>
      <c r="P90" s="1036"/>
    </row>
    <row r="91" spans="1:22" ht="18" customHeight="1" x14ac:dyDescent="0.45">
      <c r="A91" s="41">
        <v>3</v>
      </c>
      <c r="B91" s="600" t="s">
        <v>142</v>
      </c>
      <c r="C91" s="681"/>
      <c r="D91" s="604"/>
      <c r="E91" s="1047" t="e">
        <f>E89/E90</f>
        <v>#DIV/0!</v>
      </c>
      <c r="F91" s="1048"/>
      <c r="G91" s="82"/>
      <c r="H91" s="82"/>
      <c r="I91" s="82"/>
      <c r="J91" s="82"/>
      <c r="K91" s="522">
        <v>5</v>
      </c>
      <c r="L91" s="922" t="s">
        <v>158</v>
      </c>
      <c r="M91" s="923"/>
      <c r="N91" s="924"/>
      <c r="O91" s="1060">
        <f>AE39</f>
        <v>0</v>
      </c>
      <c r="P91" s="1061"/>
    </row>
    <row r="92" spans="1:22" ht="20.25" customHeight="1" x14ac:dyDescent="0.45">
      <c r="A92" s="41">
        <v>4</v>
      </c>
      <c r="B92" s="600" t="s">
        <v>143</v>
      </c>
      <c r="C92" s="681"/>
      <c r="D92" s="604"/>
      <c r="E92" s="1047">
        <f>D33</f>
        <v>0</v>
      </c>
      <c r="F92" s="1048"/>
      <c r="G92" s="82"/>
      <c r="H92" s="82"/>
      <c r="I92" s="82"/>
      <c r="J92" s="82"/>
      <c r="K92" s="41">
        <v>6</v>
      </c>
      <c r="L92" s="625" t="s">
        <v>159</v>
      </c>
      <c r="M92" s="623"/>
      <c r="N92" s="624"/>
      <c r="O92" s="1035" t="e">
        <f>(M27/M28)*100</f>
        <v>#DIV/0!</v>
      </c>
      <c r="P92" s="1036"/>
    </row>
    <row r="93" spans="1:22" ht="18.75" customHeight="1" x14ac:dyDescent="0.45">
      <c r="A93" s="41">
        <v>5</v>
      </c>
      <c r="B93" s="600" t="s">
        <v>144</v>
      </c>
      <c r="C93" s="681"/>
      <c r="D93" s="604"/>
      <c r="E93" s="1047" t="e">
        <f>(D33/B33)*100</f>
        <v>#DIV/0!</v>
      </c>
      <c r="F93" s="1048"/>
      <c r="G93" s="82"/>
      <c r="H93" s="82"/>
      <c r="I93" s="822"/>
      <c r="J93" s="822"/>
      <c r="K93" s="41">
        <v>7</v>
      </c>
      <c r="L93" s="625" t="s">
        <v>160</v>
      </c>
      <c r="M93" s="623"/>
      <c r="N93" s="624"/>
      <c r="O93" s="1035" t="e">
        <f>(M24/M28)*100</f>
        <v>#DIV/0!</v>
      </c>
      <c r="P93" s="1036"/>
    </row>
    <row r="94" spans="1:22" ht="17.25" customHeight="1" x14ac:dyDescent="0.45">
      <c r="A94" s="41">
        <v>6</v>
      </c>
      <c r="B94" s="600" t="s">
        <v>145</v>
      </c>
      <c r="C94" s="681"/>
      <c r="D94" s="604"/>
      <c r="E94" s="1047" t="e">
        <f>(F33/B33)*100</f>
        <v>#DIV/0!</v>
      </c>
      <c r="F94" s="1048"/>
      <c r="G94" s="82"/>
      <c r="H94" s="82"/>
      <c r="I94" s="82"/>
      <c r="J94" s="82"/>
      <c r="K94" s="41">
        <v>8</v>
      </c>
      <c r="L94" s="600" t="s">
        <v>161</v>
      </c>
      <c r="M94" s="681"/>
      <c r="N94" s="604"/>
      <c r="O94" s="1035" t="e">
        <f>(U27/U31)*100</f>
        <v>#DIV/0!</v>
      </c>
      <c r="P94" s="1036"/>
    </row>
    <row r="95" spans="1:22" ht="18.75" customHeight="1" thickBot="1" x14ac:dyDescent="0.5">
      <c r="A95" s="41">
        <v>7</v>
      </c>
      <c r="B95" s="600" t="s">
        <v>146</v>
      </c>
      <c r="C95" s="681"/>
      <c r="D95" s="604"/>
      <c r="E95" s="1047" t="e">
        <f>(H33/B33)*100</f>
        <v>#DIV/0!</v>
      </c>
      <c r="F95" s="1048"/>
      <c r="G95" s="82"/>
      <c r="H95" s="82"/>
      <c r="I95" s="82"/>
      <c r="J95" s="82"/>
      <c r="K95" s="42">
        <v>9</v>
      </c>
      <c r="L95" s="914" t="s">
        <v>162</v>
      </c>
      <c r="M95" s="1049"/>
      <c r="N95" s="1050"/>
      <c r="O95" s="1071" t="e">
        <f>(T19/T22)*100</f>
        <v>#DIV/0!</v>
      </c>
      <c r="P95" s="1072"/>
    </row>
    <row r="96" spans="1:22" ht="20.25" customHeight="1" thickTop="1" x14ac:dyDescent="0.45">
      <c r="A96" s="41">
        <v>8</v>
      </c>
      <c r="B96" s="600" t="s">
        <v>147</v>
      </c>
      <c r="C96" s="681"/>
      <c r="D96" s="604"/>
      <c r="E96" s="1035" t="e">
        <f>(J33/B33)*100</f>
        <v>#DIV/0!</v>
      </c>
      <c r="F96" s="1036"/>
      <c r="G96" s="82"/>
      <c r="H96" s="82"/>
      <c r="I96" s="82"/>
      <c r="J96" s="82"/>
    </row>
    <row r="97" spans="1:16" ht="20.25" customHeight="1" thickBot="1" x14ac:dyDescent="0.5">
      <c r="A97" s="41">
        <v>9</v>
      </c>
      <c r="B97" s="711" t="s">
        <v>148</v>
      </c>
      <c r="C97" s="712"/>
      <c r="D97" s="704"/>
      <c r="E97" s="1047" t="e">
        <f>(B34/B33)*100</f>
        <v>#DIV/0!</v>
      </c>
      <c r="F97" s="1048"/>
      <c r="G97" s="82"/>
      <c r="H97" s="82"/>
      <c r="I97" s="82"/>
      <c r="J97" s="82"/>
    </row>
    <row r="98" spans="1:16" ht="24" customHeight="1" thickTop="1" x14ac:dyDescent="0.45">
      <c r="A98" s="41">
        <v>10</v>
      </c>
      <c r="B98" s="711" t="s">
        <v>149</v>
      </c>
      <c r="C98" s="712"/>
      <c r="D98" s="704"/>
      <c r="E98" s="1047" t="e">
        <f>((H33+B34)/J33)*100</f>
        <v>#DIV/0!</v>
      </c>
      <c r="F98" s="1048"/>
      <c r="G98" s="82"/>
      <c r="H98" s="82"/>
      <c r="I98" s="82"/>
      <c r="J98" s="83"/>
      <c r="K98" s="1062" t="s">
        <v>153</v>
      </c>
      <c r="L98" s="1063"/>
      <c r="M98" s="1063"/>
      <c r="N98" s="1063"/>
      <c r="O98" s="1063"/>
      <c r="P98" s="1064"/>
    </row>
    <row r="99" spans="1:16" ht="20.25" customHeight="1" thickBot="1" x14ac:dyDescent="0.5">
      <c r="A99" s="44">
        <v>11</v>
      </c>
      <c r="B99" s="848" t="s">
        <v>150</v>
      </c>
      <c r="C99" s="1056"/>
      <c r="D99" s="849"/>
      <c r="E99" s="1091" t="e">
        <f>(O87-O100)/10</f>
        <v>#DIV/0!</v>
      </c>
      <c r="F99" s="1092"/>
      <c r="G99" s="82"/>
      <c r="H99" s="82"/>
      <c r="I99" s="82"/>
      <c r="J99" s="83"/>
      <c r="K99" s="42" t="s">
        <v>137</v>
      </c>
      <c r="L99" s="805" t="s">
        <v>138</v>
      </c>
      <c r="M99" s="892"/>
      <c r="N99" s="806"/>
      <c r="O99" s="805" t="s">
        <v>139</v>
      </c>
      <c r="P99" s="807"/>
    </row>
    <row r="100" spans="1:16" ht="21" customHeight="1" thickTop="1" x14ac:dyDescent="0.45">
      <c r="A100" s="311">
        <v>12</v>
      </c>
      <c r="B100" s="691" t="s">
        <v>246</v>
      </c>
      <c r="C100" s="692"/>
      <c r="D100" s="693"/>
      <c r="E100" s="691" t="e">
        <f>(D34/F34)*100</f>
        <v>#DIV/0!</v>
      </c>
      <c r="F100" s="693"/>
      <c r="G100" s="82"/>
      <c r="H100" s="82"/>
      <c r="I100" s="82"/>
      <c r="J100" s="82"/>
      <c r="K100" s="45">
        <v>1</v>
      </c>
      <c r="L100" s="808" t="s">
        <v>163</v>
      </c>
      <c r="M100" s="621"/>
      <c r="N100" s="809"/>
      <c r="O100" s="1045" t="e">
        <f>(Q80/B33)*1000</f>
        <v>#DIV/0!</v>
      </c>
      <c r="P100" s="1046"/>
    </row>
    <row r="101" spans="1:16" ht="24" customHeight="1" x14ac:dyDescent="0.45">
      <c r="A101" s="311">
        <v>13</v>
      </c>
      <c r="B101" s="691" t="s">
        <v>247</v>
      </c>
      <c r="C101" s="692"/>
      <c r="D101" s="693"/>
      <c r="E101" s="691" t="e">
        <f>(J30/H34)*100</f>
        <v>#DIV/0!</v>
      </c>
      <c r="F101" s="693"/>
      <c r="G101" s="82"/>
      <c r="H101" s="82"/>
      <c r="I101" s="82"/>
      <c r="J101" s="82"/>
      <c r="K101" s="41">
        <v>2</v>
      </c>
      <c r="L101" s="600" t="s">
        <v>164</v>
      </c>
      <c r="M101" s="681"/>
      <c r="N101" s="604"/>
      <c r="O101" s="1047" t="e">
        <f>(Q25/S25)*100</f>
        <v>#DIV/0!</v>
      </c>
      <c r="P101" s="1048"/>
    </row>
    <row r="102" spans="1:16" ht="21" customHeight="1" x14ac:dyDescent="0.45">
      <c r="A102" s="311">
        <v>14</v>
      </c>
      <c r="B102" s="691" t="s">
        <v>151</v>
      </c>
      <c r="C102" s="692"/>
      <c r="D102" s="693"/>
      <c r="E102" s="691" t="e">
        <f>(I4/H4)*100</f>
        <v>#DIV/0!</v>
      </c>
      <c r="F102" s="693"/>
      <c r="G102" s="82"/>
      <c r="H102" s="82"/>
      <c r="I102" s="82"/>
      <c r="J102" s="82"/>
      <c r="K102" s="41">
        <v>3</v>
      </c>
      <c r="L102" s="600" t="s">
        <v>165</v>
      </c>
      <c r="M102" s="681"/>
      <c r="N102" s="604"/>
      <c r="O102" s="1035" t="e">
        <f>(U77/S25)*1000</f>
        <v>#DIV/0!</v>
      </c>
      <c r="P102" s="1036"/>
    </row>
    <row r="103" spans="1:16" ht="20.25" customHeight="1" x14ac:dyDescent="0.45">
      <c r="G103" s="82"/>
      <c r="H103" s="82"/>
      <c r="I103" s="82"/>
      <c r="J103" s="82"/>
      <c r="K103" s="41">
        <v>4</v>
      </c>
      <c r="L103" s="600" t="s">
        <v>166</v>
      </c>
      <c r="M103" s="681"/>
      <c r="N103" s="604"/>
      <c r="O103" s="1035" t="e">
        <f>(U78/S25)*1000</f>
        <v>#DIV/0!</v>
      </c>
      <c r="P103" s="1036"/>
    </row>
    <row r="104" spans="1:16" ht="20.25" customHeight="1" thickBot="1" x14ac:dyDescent="0.5">
      <c r="A104" s="1053" t="s">
        <v>174</v>
      </c>
      <c r="B104" s="1053"/>
      <c r="C104" s="1053"/>
      <c r="D104" s="1053"/>
      <c r="G104" s="82"/>
      <c r="H104" s="82"/>
      <c r="I104" s="82"/>
      <c r="J104" s="82"/>
      <c r="K104" s="41">
        <v>5</v>
      </c>
      <c r="L104" s="625" t="s">
        <v>167</v>
      </c>
      <c r="M104" s="623"/>
      <c r="N104" s="624"/>
      <c r="O104" s="1035" t="e">
        <f>(U76/S25)*1000</f>
        <v>#DIV/0!</v>
      </c>
      <c r="P104" s="1036"/>
    </row>
    <row r="105" spans="1:16" ht="19.5" customHeight="1" thickTop="1" thickBot="1" x14ac:dyDescent="0.5">
      <c r="A105" s="55" t="s">
        <v>137</v>
      </c>
      <c r="B105" s="1054" t="s">
        <v>174</v>
      </c>
      <c r="C105" s="1055"/>
      <c r="D105" s="33" t="s">
        <v>139</v>
      </c>
      <c r="G105" s="82"/>
      <c r="H105" s="82"/>
      <c r="I105" s="82"/>
      <c r="J105" s="82"/>
      <c r="K105" s="44">
        <v>6</v>
      </c>
      <c r="L105" s="600" t="s">
        <v>168</v>
      </c>
      <c r="M105" s="681"/>
      <c r="N105" s="604"/>
      <c r="O105" s="1035" t="e">
        <f>(U75/S25)*1000</f>
        <v>#DIV/0!</v>
      </c>
      <c r="P105" s="1036"/>
    </row>
    <row r="106" spans="1:16" ht="21.75" customHeight="1" thickTop="1" thickBot="1" x14ac:dyDescent="0.5">
      <c r="A106" s="56">
        <v>1</v>
      </c>
      <c r="B106" s="852" t="s">
        <v>76</v>
      </c>
      <c r="C106" s="853"/>
      <c r="D106" s="427" t="e">
        <f>(L16/I13)*1000</f>
        <v>#DIV/0!</v>
      </c>
      <c r="G106" s="82"/>
      <c r="H106" s="82"/>
      <c r="I106" s="82"/>
      <c r="J106" s="82"/>
      <c r="K106" s="47">
        <v>7</v>
      </c>
      <c r="L106" s="914" t="s">
        <v>169</v>
      </c>
      <c r="M106" s="1049"/>
      <c r="N106" s="1050"/>
      <c r="O106" s="1051" t="e">
        <f>(D52/S25)*100000</f>
        <v>#DIV/0!</v>
      </c>
      <c r="P106" s="1052"/>
    </row>
    <row r="107" spans="1:16" ht="21" customHeight="1" thickTop="1" x14ac:dyDescent="0.45">
      <c r="A107" s="56">
        <v>2</v>
      </c>
      <c r="B107" s="625" t="s">
        <v>77</v>
      </c>
      <c r="C107" s="624"/>
      <c r="D107" s="427" t="e">
        <f>(M16/(I14+I15))*1000</f>
        <v>#DIV/0!</v>
      </c>
      <c r="G107" s="82"/>
      <c r="H107" s="82"/>
      <c r="I107" s="82"/>
      <c r="J107" s="82"/>
    </row>
    <row r="108" spans="1:16" ht="21" customHeight="1" x14ac:dyDescent="0.45">
      <c r="A108" s="24">
        <v>3</v>
      </c>
      <c r="B108" s="625" t="s">
        <v>78</v>
      </c>
      <c r="C108" s="624"/>
      <c r="D108" s="427" t="e">
        <f>(N16/I16)*1000</f>
        <v>#DIV/0!</v>
      </c>
      <c r="G108" s="82"/>
      <c r="H108" s="82"/>
      <c r="I108" s="82"/>
      <c r="J108" s="82"/>
    </row>
    <row r="109" spans="1:16" ht="19.5" customHeight="1" x14ac:dyDescent="0.45">
      <c r="A109" s="24">
        <v>4</v>
      </c>
      <c r="B109" s="625" t="s">
        <v>79</v>
      </c>
      <c r="C109" s="624"/>
      <c r="D109" s="427" t="e">
        <f>(O16/I17)*1000</f>
        <v>#DIV/0!</v>
      </c>
      <c r="E109" s="8"/>
      <c r="F109" s="8"/>
      <c r="G109" s="82"/>
      <c r="H109" s="82"/>
      <c r="I109" s="82"/>
      <c r="J109" s="82"/>
    </row>
    <row r="110" spans="1:16" ht="24" customHeight="1" x14ac:dyDescent="0.45">
      <c r="A110" s="24">
        <v>5</v>
      </c>
      <c r="B110" s="625" t="s">
        <v>80</v>
      </c>
      <c r="C110" s="624"/>
      <c r="D110" s="427" t="e">
        <f>(P16/I18)*1000</f>
        <v>#DIV/0!</v>
      </c>
      <c r="E110" s="8"/>
      <c r="F110" s="8"/>
      <c r="G110" s="82"/>
      <c r="H110" s="82"/>
      <c r="I110" s="82"/>
      <c r="J110" s="82"/>
    </row>
    <row r="111" spans="1:16" ht="24" customHeight="1" x14ac:dyDescent="0.45">
      <c r="A111" s="24">
        <v>6</v>
      </c>
      <c r="B111" s="625" t="s">
        <v>81</v>
      </c>
      <c r="C111" s="624"/>
      <c r="D111" s="427" t="e">
        <f>(Q16/I19)*1000</f>
        <v>#DIV/0!</v>
      </c>
      <c r="E111" s="8"/>
      <c r="F111" s="8"/>
      <c r="G111" s="82"/>
      <c r="H111" s="82"/>
      <c r="I111" s="82"/>
      <c r="J111" s="82"/>
    </row>
    <row r="112" spans="1:16" ht="19.5" customHeight="1" x14ac:dyDescent="0.45">
      <c r="A112" s="51">
        <v>7</v>
      </c>
      <c r="B112" s="625" t="s">
        <v>82</v>
      </c>
      <c r="C112" s="624"/>
      <c r="D112" s="427" t="e">
        <f>(R16/I20)*1000</f>
        <v>#DIV/0!</v>
      </c>
      <c r="E112" s="92"/>
      <c r="F112" s="92"/>
      <c r="G112" s="82"/>
      <c r="H112" s="82"/>
      <c r="I112" s="82"/>
      <c r="J112" s="82"/>
    </row>
    <row r="113" spans="1:6" ht="18.75" customHeight="1" x14ac:dyDescent="0.2">
      <c r="A113" s="57">
        <v>8</v>
      </c>
      <c r="B113" s="848" t="s">
        <v>83</v>
      </c>
      <c r="C113" s="849"/>
      <c r="D113" s="427" t="e">
        <f>(S16/I21)*1000</f>
        <v>#DIV/0!</v>
      </c>
      <c r="E113" s="92"/>
      <c r="F113" s="92"/>
    </row>
    <row r="114" spans="1:6" ht="18.75" customHeight="1" x14ac:dyDescent="0.2">
      <c r="A114" s="577">
        <v>9</v>
      </c>
      <c r="B114" s="927" t="s">
        <v>245</v>
      </c>
      <c r="C114" s="928"/>
      <c r="D114" s="427" t="e">
        <f>(T16/I22)*1000</f>
        <v>#DIV/0!</v>
      </c>
      <c r="E114" s="579"/>
      <c r="F114" s="579"/>
    </row>
    <row r="115" spans="1:6" ht="21" customHeight="1" x14ac:dyDescent="0.2">
      <c r="A115" s="625" t="s">
        <v>175</v>
      </c>
      <c r="B115" s="623"/>
      <c r="C115" s="624"/>
      <c r="D115" s="428" t="e">
        <f>D106+D107+D108+D109+D110+D111+D112+D113</f>
        <v>#DIV/0!</v>
      </c>
      <c r="E115" s="8"/>
      <c r="F115" s="8"/>
    </row>
    <row r="116" spans="1:6" ht="21" customHeight="1" x14ac:dyDescent="0.2">
      <c r="A116" s="81"/>
      <c r="B116" s="750"/>
      <c r="C116" s="750"/>
      <c r="D116" s="750"/>
      <c r="E116" s="750"/>
      <c r="F116" s="750"/>
    </row>
    <row r="117" spans="1:6" ht="18.75" customHeight="1" x14ac:dyDescent="0.2">
      <c r="A117" s="81"/>
      <c r="B117" s="750"/>
      <c r="C117" s="750"/>
      <c r="D117" s="750"/>
      <c r="E117" s="750"/>
      <c r="F117" s="750"/>
    </row>
    <row r="118" spans="1:6" ht="21.75" customHeight="1" x14ac:dyDescent="0.2">
      <c r="A118" s="81"/>
      <c r="B118" s="750"/>
      <c r="C118" s="750"/>
      <c r="D118" s="750"/>
      <c r="E118" s="750"/>
      <c r="F118" s="750"/>
    </row>
    <row r="119" spans="1:6" ht="20.25" customHeight="1" x14ac:dyDescent="0.2">
      <c r="A119" s="81"/>
      <c r="B119" s="750"/>
      <c r="C119" s="750"/>
      <c r="D119" s="750"/>
      <c r="E119" s="750"/>
      <c r="F119" s="750"/>
    </row>
    <row r="120" spans="1:6" ht="17.25" customHeight="1" x14ac:dyDescent="0.2"/>
  </sheetData>
  <mergeCells count="281">
    <mergeCell ref="A44:A48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L105:N105"/>
    <mergeCell ref="L106:N106"/>
    <mergeCell ref="O91:P91"/>
    <mergeCell ref="O92:P92"/>
    <mergeCell ref="L93:N93"/>
    <mergeCell ref="O93:P93"/>
    <mergeCell ref="O94:P94"/>
    <mergeCell ref="A38:B38"/>
    <mergeCell ref="C11:D11"/>
    <mergeCell ref="F11:G11"/>
    <mergeCell ref="I11:J11"/>
    <mergeCell ref="K11:K13"/>
    <mergeCell ref="L11:T11"/>
    <mergeCell ref="I24:J24"/>
    <mergeCell ref="F24:G24"/>
    <mergeCell ref="F25:G25"/>
    <mergeCell ref="C25:D25"/>
    <mergeCell ref="C24:D24"/>
    <mergeCell ref="C26:D26"/>
    <mergeCell ref="F26:G26"/>
    <mergeCell ref="I25:J25"/>
    <mergeCell ref="K25:L25"/>
    <mergeCell ref="O25:P25"/>
    <mergeCell ref="Q25:R25"/>
    <mergeCell ref="O105:P105"/>
    <mergeCell ref="L88:N88"/>
    <mergeCell ref="O88:P88"/>
    <mergeCell ref="L89:N89"/>
    <mergeCell ref="O89:P89"/>
    <mergeCell ref="B98:D98"/>
    <mergeCell ref="E98:F98"/>
    <mergeCell ref="B99:D99"/>
    <mergeCell ref="E99:F99"/>
    <mergeCell ref="A104:D104"/>
    <mergeCell ref="B95:D95"/>
    <mergeCell ref="E95:F95"/>
    <mergeCell ref="B96:D96"/>
    <mergeCell ref="E96:F96"/>
    <mergeCell ref="B97:D97"/>
    <mergeCell ref="E97:F97"/>
    <mergeCell ref="L90:N90"/>
    <mergeCell ref="O90:P90"/>
    <mergeCell ref="L91:N91"/>
    <mergeCell ref="B105:C105"/>
    <mergeCell ref="L94:N94"/>
    <mergeCell ref="L92:N92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F8:G8"/>
    <mergeCell ref="I8:J8"/>
    <mergeCell ref="B6:D6"/>
    <mergeCell ref="K3:K5"/>
    <mergeCell ref="L3:M4"/>
    <mergeCell ref="N3:O4"/>
    <mergeCell ref="P3:U3"/>
    <mergeCell ref="P4:Q4"/>
    <mergeCell ref="R4:S4"/>
    <mergeCell ref="K2:U2"/>
    <mergeCell ref="X12:X13"/>
    <mergeCell ref="C12:D12"/>
    <mergeCell ref="F12:G12"/>
    <mergeCell ref="I12:J12"/>
    <mergeCell ref="K23:L23"/>
    <mergeCell ref="N23:O23"/>
    <mergeCell ref="R20:S20"/>
    <mergeCell ref="T20:U20"/>
    <mergeCell ref="R21:S21"/>
    <mergeCell ref="T21:U21"/>
    <mergeCell ref="T12:T13"/>
    <mergeCell ref="L12:L13"/>
    <mergeCell ref="M12:M13"/>
    <mergeCell ref="N12:N13"/>
    <mergeCell ref="O12:O13"/>
    <mergeCell ref="P12:P13"/>
    <mergeCell ref="Q12:Q13"/>
    <mergeCell ref="R12:R13"/>
    <mergeCell ref="S12:S13"/>
    <mergeCell ref="F23:G23"/>
    <mergeCell ref="C23:D23"/>
    <mergeCell ref="I23:J23"/>
    <mergeCell ref="U24:V24"/>
    <mergeCell ref="K18:K20"/>
    <mergeCell ref="L18:O18"/>
    <mergeCell ref="L19:L20"/>
    <mergeCell ref="M19:O19"/>
    <mergeCell ref="R19:S19"/>
    <mergeCell ref="T19:U19"/>
    <mergeCell ref="R22:S22"/>
    <mergeCell ref="T22:U22"/>
    <mergeCell ref="K24:L24"/>
    <mergeCell ref="Q24:R24"/>
    <mergeCell ref="S24:T24"/>
    <mergeCell ref="C27:D27"/>
    <mergeCell ref="F27:G27"/>
    <mergeCell ref="I27:J27"/>
    <mergeCell ref="K27:L27"/>
    <mergeCell ref="N27:R27"/>
    <mergeCell ref="N35:O35"/>
    <mergeCell ref="P35:Q35"/>
    <mergeCell ref="R35:S35"/>
    <mergeCell ref="T35:U35"/>
    <mergeCell ref="N31:R31"/>
    <mergeCell ref="C28:D28"/>
    <mergeCell ref="C29:D29"/>
    <mergeCell ref="K28:L28"/>
    <mergeCell ref="N28:R28"/>
    <mergeCell ref="N29:R29"/>
    <mergeCell ref="N30:R30"/>
    <mergeCell ref="N33:T33"/>
    <mergeCell ref="I28:J28"/>
    <mergeCell ref="F28:G28"/>
    <mergeCell ref="I29:J29"/>
    <mergeCell ref="F29:G29"/>
    <mergeCell ref="L41:M41"/>
    <mergeCell ref="L42:M42"/>
    <mergeCell ref="U25:V25"/>
    <mergeCell ref="I26:J26"/>
    <mergeCell ref="K26:L26"/>
    <mergeCell ref="L43:M43"/>
    <mergeCell ref="L35:M36"/>
    <mergeCell ref="U75:V75"/>
    <mergeCell ref="K76:K77"/>
    <mergeCell ref="R76:T76"/>
    <mergeCell ref="U76:V76"/>
    <mergeCell ref="R77:T77"/>
    <mergeCell ref="U77:V77"/>
    <mergeCell ref="T50:U50"/>
    <mergeCell ref="L50:M50"/>
    <mergeCell ref="N50:O50"/>
    <mergeCell ref="P50:Q50"/>
    <mergeCell ref="R50:S50"/>
    <mergeCell ref="K68:K69"/>
    <mergeCell ref="K70:K71"/>
    <mergeCell ref="K72:K73"/>
    <mergeCell ref="R75:T75"/>
    <mergeCell ref="S25:T25"/>
    <mergeCell ref="K78:K79"/>
    <mergeCell ref="R78:T78"/>
    <mergeCell ref="X55:AB55"/>
    <mergeCell ref="W66:W68"/>
    <mergeCell ref="W69:W71"/>
    <mergeCell ref="W57:W59"/>
    <mergeCell ref="W60:W62"/>
    <mergeCell ref="W65:X65"/>
    <mergeCell ref="K56:S56"/>
    <mergeCell ref="K59:K60"/>
    <mergeCell ref="K61:K62"/>
    <mergeCell ref="K63:K64"/>
    <mergeCell ref="K65:L65"/>
    <mergeCell ref="W56:X56"/>
    <mergeCell ref="U78:V78"/>
    <mergeCell ref="R79:T79"/>
    <mergeCell ref="U79:V79"/>
    <mergeCell ref="B83:D83"/>
    <mergeCell ref="E83:F83"/>
    <mergeCell ref="B85:D85"/>
    <mergeCell ref="E85:F85"/>
    <mergeCell ref="A84:F84"/>
    <mergeCell ref="H85:I85"/>
    <mergeCell ref="R88:T88"/>
    <mergeCell ref="G83:J83"/>
    <mergeCell ref="K83:N83"/>
    <mergeCell ref="E88:F88"/>
    <mergeCell ref="B88:D88"/>
    <mergeCell ref="K85:P85"/>
    <mergeCell ref="L86:N86"/>
    <mergeCell ref="O86:P86"/>
    <mergeCell ref="L87:N87"/>
    <mergeCell ref="O87:P87"/>
    <mergeCell ref="K80:K81"/>
    <mergeCell ref="R80:T80"/>
    <mergeCell ref="U80:V80"/>
    <mergeCell ref="R81:T81"/>
    <mergeCell ref="U81:V81"/>
    <mergeCell ref="A82:F82"/>
    <mergeCell ref="B113:C113"/>
    <mergeCell ref="I93:J93"/>
    <mergeCell ref="B94:D94"/>
    <mergeCell ref="E94:F94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109:C109"/>
    <mergeCell ref="B110:C110"/>
    <mergeCell ref="B111:C111"/>
    <mergeCell ref="B112:C112"/>
    <mergeCell ref="B118:D118"/>
    <mergeCell ref="E118:F118"/>
    <mergeCell ref="B119:D119"/>
    <mergeCell ref="E119:F119"/>
    <mergeCell ref="B116:D116"/>
    <mergeCell ref="E116:F116"/>
    <mergeCell ref="B117:D117"/>
    <mergeCell ref="E117:F117"/>
    <mergeCell ref="A115:C115"/>
    <mergeCell ref="B106:C106"/>
    <mergeCell ref="B107:C107"/>
    <mergeCell ref="B108:C108"/>
    <mergeCell ref="B86:D86"/>
    <mergeCell ref="B100:D100"/>
    <mergeCell ref="B101:D101"/>
    <mergeCell ref="B102:D102"/>
    <mergeCell ref="E100:F100"/>
    <mergeCell ref="E101:F101"/>
    <mergeCell ref="E102:F102"/>
    <mergeCell ref="E86:F86"/>
    <mergeCell ref="A87:F87"/>
    <mergeCell ref="AC55:AF55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AC31:AD31"/>
    <mergeCell ref="AC29:AD29"/>
    <mergeCell ref="B114:C114"/>
    <mergeCell ref="A39:A43"/>
    <mergeCell ref="AC69:AE69"/>
    <mergeCell ref="AC70:AE70"/>
    <mergeCell ref="AC71:AE71"/>
    <mergeCell ref="AC72:AE72"/>
    <mergeCell ref="AC73:AE73"/>
    <mergeCell ref="Y12:Z13"/>
    <mergeCell ref="AA12:AB13"/>
    <mergeCell ref="X14:X15"/>
    <mergeCell ref="Y14:Z15"/>
    <mergeCell ref="AA14:AB15"/>
    <mergeCell ref="Y32:AC32"/>
    <mergeCell ref="AC30:AD30"/>
    <mergeCell ref="L44:M44"/>
    <mergeCell ref="L45:M45"/>
    <mergeCell ref="L46:M46"/>
    <mergeCell ref="L37:M37"/>
    <mergeCell ref="L38:M38"/>
    <mergeCell ref="L39:M39"/>
    <mergeCell ref="L40:M40"/>
    <mergeCell ref="L47:M47"/>
    <mergeCell ref="L48:M48"/>
    <mergeCell ref="L49:M49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شهرستان</vt:lpstr>
      <vt:lpstr>شاخص شهرستان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2021-03-07T07:55:04Z</dcterms:modified>
</cp:coreProperties>
</file>